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awley\Desktop\New Recordings\Topic 3\"/>
    </mc:Choice>
  </mc:AlternateContent>
  <bookViews>
    <workbookView xWindow="1290" yWindow="0" windowWidth="21750" windowHeight="9690"/>
  </bookViews>
  <sheets>
    <sheet name="Agenda" sheetId="1" r:id="rId1"/>
    <sheet name="Setup" sheetId="2" r:id="rId2"/>
  </sheets>
  <definedNames>
    <definedName name="CapExp">Setup!$D$19</definedName>
    <definedName name="CBMin">Setup!$D$20</definedName>
    <definedName name="Collect0">Setup!$D$8</definedName>
    <definedName name="Collect1">Setup!$D$9</definedName>
    <definedName name="Collect2">Setup!$D$10</definedName>
    <definedName name="Dividend">Setup!$D$18</definedName>
    <definedName name="_xlnm.Print_Area" localSheetId="0">Agenda!$A$1:$P$127</definedName>
    <definedName name="RMCost">Setup!$D$12</definedName>
    <definedName name="RMPmt1">Setup!$D$13</definedName>
    <definedName name="RMPmt2">Setup!$D$14</definedName>
    <definedName name="Sales">Setup!$D$5:$J$5</definedName>
    <definedName name="Units">#REF!</definedName>
    <definedName name="Wages">Setup!$D$17</definedName>
  </definedNames>
  <calcPr calcId="152511"/>
</workbook>
</file>

<file path=xl/calcChain.xml><?xml version="1.0" encoding="utf-8"?>
<calcChain xmlns="http://schemas.openxmlformats.org/spreadsheetml/2006/main">
  <c r="J71" i="2" l="1"/>
  <c r="G64" i="2"/>
  <c r="H64" i="2"/>
  <c r="I64" i="2"/>
  <c r="F64" i="2"/>
  <c r="G60" i="2" s="1"/>
  <c r="H60" i="2"/>
  <c r="I60" i="2"/>
  <c r="F60" i="2"/>
  <c r="I51" i="2" l="1"/>
  <c r="I52" i="2" s="1"/>
  <c r="I54" i="2" s="1"/>
  <c r="I61" i="2" s="1"/>
  <c r="I62" i="2" s="1"/>
  <c r="I63" i="2" s="1"/>
  <c r="H51" i="2"/>
  <c r="H52" i="2" s="1"/>
  <c r="H54" i="2" s="1"/>
  <c r="H61" i="2" s="1"/>
  <c r="H62" i="2" s="1"/>
  <c r="H63" i="2" s="1"/>
  <c r="G51" i="2"/>
  <c r="G52" i="2" s="1"/>
  <c r="G54" i="2" s="1"/>
  <c r="G61" i="2" s="1"/>
  <c r="G62" i="2" s="1"/>
  <c r="G63" i="2" s="1"/>
  <c r="F51" i="2"/>
  <c r="F52" i="2" s="1"/>
  <c r="F54" i="2" s="1"/>
  <c r="F61" i="2" s="1"/>
  <c r="F62" i="2" s="1"/>
  <c r="F63" i="2" s="1"/>
  <c r="F69" i="2" s="1"/>
  <c r="F49" i="2"/>
  <c r="G46" i="2"/>
  <c r="G45" i="2"/>
  <c r="H45" i="2"/>
  <c r="I45" i="2"/>
  <c r="H46" i="2"/>
  <c r="I46" i="2"/>
  <c r="F46" i="2"/>
  <c r="F45" i="2"/>
  <c r="G42" i="2"/>
  <c r="H42" i="2"/>
  <c r="I42" i="2"/>
  <c r="F42" i="2"/>
  <c r="F70" i="2" l="1"/>
  <c r="F71" i="2"/>
  <c r="G69" i="2"/>
  <c r="G36" i="2"/>
  <c r="G38" i="2" s="1"/>
  <c r="H36" i="2"/>
  <c r="I36" i="2"/>
  <c r="G37" i="2"/>
  <c r="H37" i="2"/>
  <c r="H38" i="2" s="1"/>
  <c r="I37" i="2"/>
  <c r="I38" i="2"/>
  <c r="F38" i="2"/>
  <c r="F37" i="2"/>
  <c r="F36" i="2"/>
  <c r="E35" i="2"/>
  <c r="D35" i="2"/>
  <c r="I35" i="2"/>
  <c r="G35" i="2"/>
  <c r="H35" i="2"/>
  <c r="F35" i="2"/>
  <c r="F32" i="2"/>
  <c r="G32" i="2"/>
  <c r="H32" i="2"/>
  <c r="I32" i="2"/>
  <c r="J32" i="2"/>
  <c r="G31" i="2"/>
  <c r="H31" i="2"/>
  <c r="I31" i="2"/>
  <c r="J31" i="2"/>
  <c r="F31" i="2"/>
  <c r="G30" i="2"/>
  <c r="H30" i="2"/>
  <c r="I30" i="2"/>
  <c r="J30" i="2"/>
  <c r="F30" i="2"/>
  <c r="H29" i="2"/>
  <c r="G29" i="2"/>
  <c r="I29" i="2"/>
  <c r="J29" i="2"/>
  <c r="F29" i="2"/>
  <c r="G71" i="2" l="1"/>
  <c r="G70" i="2"/>
  <c r="H69" i="2"/>
  <c r="H71" i="2" l="1"/>
  <c r="H70" i="2"/>
  <c r="I69" i="2"/>
  <c r="I71" i="2" l="1"/>
  <c r="I70" i="2"/>
</calcChain>
</file>

<file path=xl/sharedStrings.xml><?xml version="1.0" encoding="utf-8"?>
<sst xmlns="http://schemas.openxmlformats.org/spreadsheetml/2006/main" count="169" uniqueCount="147">
  <si>
    <t>Chapter 3 Agenda - Cash Budgeting</t>
  </si>
  <si>
    <t>The cash budget simply shows all cash flows into and out of the company over time</t>
  </si>
  <si>
    <t>The cash budget is much more detailed than the Statement of Cash Flows, and is</t>
  </si>
  <si>
    <t>generally done by months rather than by quarters or years.</t>
  </si>
  <si>
    <t>It is based on assumptions, the most important of which is Sales.</t>
  </si>
  <si>
    <t>WHAT-IF analysis on the inputs is a very important part of the decision-</t>
  </si>
  <si>
    <t>making process, and thus the spreadsheet is the perfect setting.</t>
  </si>
  <si>
    <t>Sales</t>
  </si>
  <si>
    <t>APR</t>
  </si>
  <si>
    <t>MAY</t>
  </si>
  <si>
    <t>JUN</t>
  </si>
  <si>
    <t>JUL</t>
  </si>
  <si>
    <t>AUG</t>
  </si>
  <si>
    <t>SEP</t>
  </si>
  <si>
    <t>OCT</t>
  </si>
  <si>
    <t>Collections</t>
  </si>
  <si>
    <t>Collection Rates for Sales:</t>
  </si>
  <si>
    <t>% of sales collected in month of sale</t>
  </si>
  <si>
    <t>% of sales collected one month after sale</t>
  </si>
  <si>
    <t>% of sales collected two months after sale</t>
  </si>
  <si>
    <t>Raw Materials as % of following month's sales:</t>
  </si>
  <si>
    <t>Wages as % of current month's sales:</t>
  </si>
  <si>
    <t>Constants:</t>
  </si>
  <si>
    <t>Lease payments per month</t>
  </si>
  <si>
    <t>Interest Payments - June and Sept</t>
  </si>
  <si>
    <t>Cash dividend in June:</t>
  </si>
  <si>
    <t>Capital Improvement for June or other:</t>
  </si>
  <si>
    <t>Minimum allowable cash balance:</t>
  </si>
  <si>
    <t>INPUTS</t>
  </si>
  <si>
    <t>CALCULATIONS</t>
  </si>
  <si>
    <t>Collections:</t>
  </si>
  <si>
    <t>In Month of Sale</t>
  </si>
  <si>
    <t>In Month After Sale</t>
  </si>
  <si>
    <t>Two Months After Sale</t>
  </si>
  <si>
    <t>% paid in first month following purchase</t>
  </si>
  <si>
    <t>% paid in second month following purchase</t>
  </si>
  <si>
    <t>Payments on Purchases:</t>
  </si>
  <si>
    <t>Total Collections</t>
  </si>
  <si>
    <t>CASH BUDGET</t>
  </si>
  <si>
    <t>Less Disbursements</t>
  </si>
  <si>
    <t>Note how named ranges and cells do not have to be locked to copy correctly.</t>
  </si>
  <si>
    <t>Wages</t>
  </si>
  <si>
    <t>Lease Payments</t>
  </si>
  <si>
    <t>Interest</t>
  </si>
  <si>
    <t>Common Stock Dividend</t>
  </si>
  <si>
    <t>Taxes</t>
  </si>
  <si>
    <t>Capital Outlays</t>
  </si>
  <si>
    <t>Total Disbursements</t>
  </si>
  <si>
    <t>Net Cash Flow</t>
  </si>
  <si>
    <t>Other Inputs</t>
  </si>
  <si>
    <t>Portion paid 1 mth after purchase</t>
  </si>
  <si>
    <t>Portion paid 2 mths after purchase</t>
  </si>
  <si>
    <t>CASH ACCOUNT</t>
  </si>
  <si>
    <t>Total Payments on Purchases</t>
  </si>
  <si>
    <t>Beginning Cash Balance</t>
  </si>
  <si>
    <t>Unadjusted Cash Balance</t>
  </si>
  <si>
    <t>Ending Cash Balance</t>
  </si>
  <si>
    <t xml:space="preserve">Adjustment Needed </t>
  </si>
  <si>
    <t>Note that this part differs from the textbook</t>
  </si>
  <si>
    <t>Cumulative Adjustment</t>
  </si>
  <si>
    <t>Short-Term Loans Balance</t>
  </si>
  <si>
    <t>Marketable Securities Balance</t>
  </si>
  <si>
    <t>Note that part of this differs from the approach taken in the textbook.</t>
  </si>
  <si>
    <r>
      <t xml:space="preserve">Build and complete the </t>
    </r>
    <r>
      <rPr>
        <sz val="11"/>
        <color rgb="FFFF0000"/>
        <rFont val="Calibri"/>
        <family val="2"/>
        <scheme val="minor"/>
      </rPr>
      <t>CASH ACCOUNT</t>
    </r>
    <r>
      <rPr>
        <sz val="11"/>
        <color rgb="FF002060"/>
        <rFont val="Calibri"/>
        <family val="2"/>
        <scheme val="minor"/>
      </rPr>
      <t xml:space="preserve"> section</t>
    </r>
  </si>
  <si>
    <t xml:space="preserve">  the loans would be paid down rather than left to incur additional interest expense.</t>
  </si>
  <si>
    <t xml:space="preserve">  marketable securities to earn interest. </t>
  </si>
  <si>
    <t xml:space="preserve"> </t>
  </si>
  <si>
    <t>RISK ANALYSIS</t>
  </si>
  <si>
    <t>that would be required to purchase the new capital equipment.</t>
  </si>
  <si>
    <t>Note: Ignore the calculation of interest on short term borrowing and earned</t>
  </si>
  <si>
    <t xml:space="preserve">   included some of this, but the interest paid and earned is small and we</t>
  </si>
  <si>
    <t xml:space="preserve">  will ignore it to avoid some circular calculations.</t>
  </si>
  <si>
    <t>In the Formula Auditing Toolbar:</t>
  </si>
  <si>
    <t xml:space="preserve">     Trace Precedents </t>
  </si>
  <si>
    <t xml:space="preserve">     Trace Dependents</t>
  </si>
  <si>
    <t xml:space="preserve">     Show Formulas</t>
  </si>
  <si>
    <t xml:space="preserve">     Error Checking</t>
  </si>
  <si>
    <t xml:space="preserve">     Watch Window - Lets you see important results from anywhere</t>
  </si>
  <si>
    <t>Spell check is also available (on the REVIEW menu tab)</t>
  </si>
  <si>
    <t>With a cash balance in excess of the required minimum and loans outstanding,</t>
  </si>
  <si>
    <t>Use F9 to evaluate parts of formulas in the formula bar (Try on the =IF formula)</t>
  </si>
  <si>
    <r>
      <t xml:space="preserve">a MUST-HAVE for companies, and that </t>
    </r>
    <r>
      <rPr>
        <u/>
        <sz val="11"/>
        <color rgb="FF002060"/>
        <rFont val="Calibri"/>
        <family val="2"/>
        <scheme val="minor"/>
      </rPr>
      <t>drove the PC revolution in business</t>
    </r>
    <r>
      <rPr>
        <sz val="11"/>
        <color rgb="FF002060"/>
        <rFont val="Calibri"/>
        <family val="2"/>
        <scheme val="minor"/>
      </rPr>
      <t>.</t>
    </r>
  </si>
  <si>
    <r>
      <t xml:space="preserve">and computes the </t>
    </r>
    <r>
      <rPr>
        <sz val="11"/>
        <color rgb="FFFF0000"/>
        <rFont val="Calibri"/>
        <family val="2"/>
        <scheme val="minor"/>
      </rPr>
      <t>net cash flow</t>
    </r>
    <r>
      <rPr>
        <sz val="11"/>
        <color rgb="FF002060"/>
        <rFont val="Calibri"/>
        <family val="2"/>
        <scheme val="minor"/>
      </rPr>
      <t xml:space="preserve"> and the </t>
    </r>
    <r>
      <rPr>
        <sz val="11"/>
        <color rgb="FFFF0000"/>
        <rFont val="Calibri"/>
        <family val="2"/>
        <scheme val="minor"/>
      </rPr>
      <t>cash balance at the end of each period.</t>
    </r>
  </si>
  <si>
    <t>The primary output is the cash balance projected over time so additional</t>
  </si>
  <si>
    <t>financing sources can be arranged in advance if needed.</t>
  </si>
  <si>
    <t>Go to the SETUP page of this workbook.</t>
  </si>
  <si>
    <t xml:space="preserve">Name the range D5:J5 SALES and the inputs for collections </t>
  </si>
  <si>
    <t>COLLECT0, COLLECT1, and COLLECT 2.</t>
  </si>
  <si>
    <r>
      <t xml:space="preserve">Build and complete the </t>
    </r>
    <r>
      <rPr>
        <sz val="11"/>
        <color rgb="FFFF0000"/>
        <rFont val="Calibri"/>
        <family val="2"/>
        <scheme val="minor"/>
      </rPr>
      <t>CALCULATIONS section.</t>
    </r>
  </si>
  <si>
    <t>A range that has been named works differently -- a formula always refers to the same</t>
  </si>
  <si>
    <t>column or row of  a named range.</t>
  </si>
  <si>
    <r>
      <t xml:space="preserve">Build and complete the </t>
    </r>
    <r>
      <rPr>
        <sz val="11"/>
        <color rgb="FFFF0000"/>
        <rFont val="Calibri"/>
        <family val="2"/>
        <scheme val="minor"/>
      </rPr>
      <t>CASH BUDGET section</t>
    </r>
  </si>
  <si>
    <r>
      <t xml:space="preserve">Build and complete the </t>
    </r>
    <r>
      <rPr>
        <sz val="11"/>
        <color rgb="FFFF0000"/>
        <rFont val="Calibri"/>
        <family val="2"/>
        <scheme val="minor"/>
      </rPr>
      <t>ST BORROWING/LENDING</t>
    </r>
    <r>
      <rPr>
        <sz val="11"/>
        <color rgb="FF002060"/>
        <rFont val="Calibri"/>
        <family val="2"/>
        <scheme val="minor"/>
      </rPr>
      <t xml:space="preserve"> section</t>
    </r>
  </si>
  <si>
    <t>Clean up the formatting so the underline works correctly. Use zeros rather than spaces.</t>
  </si>
  <si>
    <t>Add an input for the month of the capital outlay.</t>
  </si>
  <si>
    <t>over time.</t>
  </si>
  <si>
    <t>Get underlines and dollar signs in the right places</t>
  </si>
  <si>
    <t>Select the cells that the user will be able to change -- Rt-Click &gt; Format &gt; Protection</t>
  </si>
  <si>
    <t>Turn protection on -- REVIEW tab &gt; Protect Worksheet.</t>
  </si>
  <si>
    <t>Raw Materials Purchases</t>
  </si>
  <si>
    <t>Payments on Purchases</t>
  </si>
  <si>
    <t>Short-Term Borrowing/Lending</t>
  </si>
  <si>
    <t>Review: A model must have three sections - (1) Inputs (2) Outputs (3) calculations</t>
  </si>
  <si>
    <r>
      <t xml:space="preserve">More than anything else, the ability to create a </t>
    </r>
    <r>
      <rPr>
        <sz val="11"/>
        <color rgb="FFFF0000"/>
        <rFont val="Calibri"/>
        <family val="2"/>
        <scheme val="minor"/>
      </rPr>
      <t>MODEL</t>
    </r>
    <r>
      <rPr>
        <sz val="11"/>
        <color rgb="FF002060"/>
        <rFont val="Calibri"/>
        <family val="2"/>
        <scheme val="minor"/>
      </rPr>
      <t xml:space="preserve"> of a company’s cash budget</t>
    </r>
  </si>
  <si>
    <t xml:space="preserve">   on marketable securities (covered on pages 87-89). Our method already</t>
  </si>
  <si>
    <t>to allow instant updating and what-if analysis is what made spreadsheet software</t>
  </si>
  <si>
    <r>
      <rPr>
        <sz val="11"/>
        <color rgb="FFFF0000"/>
        <rFont val="Calibri"/>
        <family val="2"/>
        <scheme val="minor"/>
      </rPr>
      <t>NAME</t>
    </r>
    <r>
      <rPr>
        <sz val="11"/>
        <color rgb="FF002060"/>
        <rFont val="Calibri"/>
        <family val="2"/>
        <scheme val="minor"/>
      </rPr>
      <t xml:space="preserve"> the major variables:</t>
    </r>
  </si>
  <si>
    <t xml:space="preserve">  Any excess funds after short-term loans are paid off would be invested in</t>
  </si>
  <si>
    <t>Note the color coded cell references in formulas</t>
  </si>
  <si>
    <r>
      <t>Use the</t>
    </r>
    <r>
      <rPr>
        <sz val="11"/>
        <color rgb="FFFF0000"/>
        <rFont val="Calibri"/>
        <family val="2"/>
        <scheme val="minor"/>
      </rPr>
      <t xml:space="preserve"> formula auditing tools </t>
    </r>
    <r>
      <rPr>
        <sz val="11"/>
        <color rgb="FF002060"/>
        <rFont val="Calibri"/>
        <family val="2"/>
        <scheme val="minor"/>
      </rPr>
      <t>to check all formulas for errors.</t>
    </r>
  </si>
  <si>
    <t>Collect0</t>
  </si>
  <si>
    <t>Collect1</t>
  </si>
  <si>
    <t>Collect2</t>
  </si>
  <si>
    <t>RMCost</t>
  </si>
  <si>
    <t>RMPmt1</t>
  </si>
  <si>
    <t>RMPmt2</t>
  </si>
  <si>
    <t>Dividend</t>
  </si>
  <si>
    <t>CapExp</t>
  </si>
  <si>
    <t>CBMin</t>
  </si>
  <si>
    <r>
      <t xml:space="preserve">Name the remaining inputs using the </t>
    </r>
    <r>
      <rPr>
        <sz val="11"/>
        <color rgb="FFFF0000"/>
        <rFont val="Calibri"/>
        <family val="2"/>
        <scheme val="minor"/>
      </rPr>
      <t>CREATE FROM SELECTION</t>
    </r>
    <r>
      <rPr>
        <sz val="11"/>
        <color rgb="FF002060"/>
        <rFont val="Calibri"/>
        <family val="2"/>
        <scheme val="minor"/>
      </rPr>
      <t xml:space="preserve"> tool on the Formulas tab</t>
    </r>
  </si>
  <si>
    <r>
      <t xml:space="preserve">Get familiar with the </t>
    </r>
    <r>
      <rPr>
        <sz val="11"/>
        <color rgb="FFFF0000"/>
        <rFont val="Calibri"/>
        <family val="2"/>
        <scheme val="minor"/>
      </rPr>
      <t>NAME MANAGER</t>
    </r>
  </si>
  <si>
    <t>Turn off grid lines.</t>
  </si>
  <si>
    <t>Palisade Software's @Risk Excel add-in is a powerful simulation and risk analysis tool:</t>
  </si>
  <si>
    <t>http://www.palisade.com/academic/</t>
  </si>
  <si>
    <t>Use an =if() function to move the outlay from month to month depending on the input.</t>
  </si>
  <si>
    <r>
      <t xml:space="preserve">Create a </t>
    </r>
    <r>
      <rPr>
        <sz val="11"/>
        <color rgb="FFFF0000"/>
        <rFont val="Calibri"/>
        <family val="2"/>
        <scheme val="minor"/>
      </rPr>
      <t>dropdown list</t>
    </r>
    <r>
      <rPr>
        <sz val="11"/>
        <color rgb="FF002060"/>
        <rFont val="Calibri"/>
        <family val="2"/>
        <scheme val="minor"/>
      </rPr>
      <t xml:space="preserve"> so the user can select a month as the input for the capital outlay. (Data validation)</t>
    </r>
  </si>
  <si>
    <r>
      <t xml:space="preserve">See how an </t>
    </r>
    <r>
      <rPr>
        <sz val="11"/>
        <color rgb="FFFF0000"/>
        <rFont val="Calibri"/>
        <family val="2"/>
        <scheme val="minor"/>
      </rPr>
      <t>=IF(  ) formula</t>
    </r>
    <r>
      <rPr>
        <sz val="11"/>
        <color rgb="FF002060"/>
        <rFont val="Calibri"/>
        <family val="2"/>
        <scheme val="minor"/>
      </rPr>
      <t xml:space="preserve"> is used to get the short-term loan</t>
    </r>
  </si>
  <si>
    <t xml:space="preserve">  and marketable securities balances.</t>
  </si>
  <si>
    <t xml:space="preserve">Clean up the formatting. </t>
  </si>
  <si>
    <r>
      <t xml:space="preserve">Create a </t>
    </r>
    <r>
      <rPr>
        <sz val="11"/>
        <color rgb="FFFF0000"/>
        <rFont val="Calibri"/>
        <family val="2"/>
        <scheme val="minor"/>
      </rPr>
      <t>bar graph</t>
    </r>
    <r>
      <rPr>
        <sz val="11"/>
        <color rgb="FF002060"/>
        <rFont val="Calibri"/>
        <family val="2"/>
        <scheme val="minor"/>
      </rPr>
      <t xml:space="preserve"> that shows the balance of short-term borrowing and lending </t>
    </r>
  </si>
  <si>
    <r>
      <rPr>
        <sz val="11"/>
        <color rgb="FFFF0000"/>
        <rFont val="Calibri"/>
        <family val="2"/>
        <scheme val="minor"/>
      </rPr>
      <t>Protect the worksheet</t>
    </r>
    <r>
      <rPr>
        <sz val="11"/>
        <color rgb="FF002060"/>
        <rFont val="Calibri"/>
        <family val="2"/>
        <scheme val="minor"/>
      </rPr>
      <t xml:space="preserve"> so only the input cells can be changed.</t>
    </r>
  </si>
  <si>
    <t>That allows the financial manager to forecast periods during which the company</t>
  </si>
  <si>
    <t>will need additional short-term financing, and also to forecast periods when the</t>
  </si>
  <si>
    <t xml:space="preserve">company will have an excess of cash that can be invested in marketable </t>
  </si>
  <si>
    <t xml:space="preserve">securities. </t>
  </si>
  <si>
    <t>of the suite at</t>
  </si>
  <si>
    <t>The @Risk add-in and several other exceptional tools are available in a student version</t>
  </si>
  <si>
    <r>
      <t xml:space="preserve">Conduct </t>
    </r>
    <r>
      <rPr>
        <b/>
        <sz val="11"/>
        <color rgb="FFFF0000"/>
        <rFont val="Calibri"/>
        <family val="2"/>
        <scheme val="minor"/>
      </rPr>
      <t>sensitivity analysis</t>
    </r>
    <r>
      <rPr>
        <sz val="11"/>
        <color rgb="FF002060"/>
        <rFont val="Calibri"/>
        <family val="2"/>
        <scheme val="minor"/>
      </rPr>
      <t xml:space="preserve"> on the major inputs to see what could reduce the debt</t>
    </r>
  </si>
  <si>
    <r>
      <t xml:space="preserve">Conduct </t>
    </r>
    <r>
      <rPr>
        <b/>
        <sz val="11"/>
        <color rgb="FFFF0000"/>
        <rFont val="Calibri"/>
        <family val="2"/>
        <scheme val="minor"/>
      </rPr>
      <t>scenario analysis</t>
    </r>
    <r>
      <rPr>
        <sz val="11"/>
        <color rgb="FF002060"/>
        <rFont val="Calibri"/>
        <family val="2"/>
        <scheme val="minor"/>
      </rPr>
      <t xml:space="preserve"> to model three possible outcomes -- Good, bad, and expected.</t>
    </r>
  </si>
  <si>
    <r>
      <t xml:space="preserve">Discuss </t>
    </r>
    <r>
      <rPr>
        <b/>
        <sz val="11"/>
        <color rgb="FFFF0000"/>
        <rFont val="Calibri"/>
        <family val="2"/>
        <scheme val="minor"/>
      </rPr>
      <t>simulation</t>
    </r>
    <r>
      <rPr>
        <sz val="11"/>
        <color rgb="FF002060"/>
        <rFont val="Calibri"/>
        <family val="2"/>
        <scheme val="minor"/>
      </rPr>
      <t xml:space="preserve"> as a tool for risk analysis</t>
    </r>
  </si>
  <si>
    <t>Month of Capital Outlay</t>
  </si>
  <si>
    <t>June</t>
  </si>
  <si>
    <t>July</t>
  </si>
  <si>
    <t>August</t>
  </si>
  <si>
    <t>September</t>
  </si>
  <si>
    <t>Move the list elements out of view</t>
  </si>
  <si>
    <t>Use MERGE AND CENTER to help format the lable for the month of capital outlay 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</si>
</sst>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1" formatCode="_(* #,##0_);_(* \(#,##0\);_(* &quot;-&quot;_);_(@_)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8"/>
      <color theme="8" tint="0.79998168889431442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rgb="FF00206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2.65"/>
      <color theme="10"/>
      <name val="Calibri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1" fontId="0" fillId="0" borderId="0" xfId="0" applyNumberFormat="1"/>
    <xf numFmtId="41" fontId="0" fillId="0" borderId="0" xfId="0" applyNumberFormat="1" applyAlignment="1">
      <alignment horizontal="left" indent="2"/>
    </xf>
    <xf numFmtId="41" fontId="7" fillId="0" borderId="0" xfId="0" applyNumberFormat="1" applyFont="1" applyAlignment="1">
      <alignment horizontal="center" vertical="center"/>
    </xf>
    <xf numFmtId="41" fontId="2" fillId="0" borderId="0" xfId="0" applyNumberFormat="1" applyFont="1"/>
    <xf numFmtId="41" fontId="0" fillId="0" borderId="1" xfId="0" applyNumberFormat="1" applyBorder="1"/>
    <xf numFmtId="41" fontId="0" fillId="0" borderId="2" xfId="0" applyNumberFormat="1" applyBorder="1"/>
    <xf numFmtId="41" fontId="0" fillId="0" borderId="0" xfId="0" applyNumberFormat="1" applyBorder="1"/>
    <xf numFmtId="41" fontId="8" fillId="0" borderId="0" xfId="0" applyNumberFormat="1" applyFont="1" applyAlignment="1">
      <alignment horizontal="left" indent="2"/>
    </xf>
    <xf numFmtId="41" fontId="9" fillId="0" borderId="0" xfId="0" applyNumberFormat="1" applyFont="1" applyAlignment="1">
      <alignment horizontal="left" indent="2"/>
    </xf>
    <xf numFmtId="41" fontId="9" fillId="0" borderId="0" xfId="0" applyNumberFormat="1" applyFont="1"/>
    <xf numFmtId="41" fontId="8" fillId="0" borderId="0" xfId="0" applyNumberFormat="1" applyFont="1" applyBorder="1" applyAlignment="1">
      <alignment horizontal="left" indent="2"/>
    </xf>
    <xf numFmtId="41" fontId="8" fillId="0" borderId="0" xfId="0" quotePrefix="1" applyNumberFormat="1" applyFont="1" applyAlignment="1">
      <alignment horizontal="left" indent="1"/>
    </xf>
    <xf numFmtId="41" fontId="8" fillId="0" borderId="0" xfId="0" applyNumberFormat="1" applyFont="1" applyAlignment="1">
      <alignment horizontal="left" indent="1"/>
    </xf>
    <xf numFmtId="41" fontId="0" fillId="0" borderId="3" xfId="0" applyNumberFormat="1" applyBorder="1"/>
    <xf numFmtId="41" fontId="0" fillId="0" borderId="0" xfId="0" applyNumberFormat="1" applyFont="1"/>
    <xf numFmtId="0" fontId="1" fillId="0" borderId="0" xfId="0" applyFont="1"/>
    <xf numFmtId="41" fontId="11" fillId="0" borderId="0" xfId="0" applyNumberFormat="1" applyFont="1" applyAlignment="1">
      <alignment horizontal="left" indent="2"/>
    </xf>
    <xf numFmtId="41" fontId="2" fillId="0" borderId="1" xfId="0" applyNumberFormat="1" applyFont="1" applyBorder="1"/>
    <xf numFmtId="41" fontId="0" fillId="3" borderId="4" xfId="0" applyNumberFormat="1" applyFill="1" applyBorder="1"/>
    <xf numFmtId="41" fontId="0" fillId="3" borderId="5" xfId="0" applyNumberFormat="1" applyFill="1" applyBorder="1"/>
    <xf numFmtId="41" fontId="0" fillId="3" borderId="6" xfId="0" applyNumberFormat="1" applyFill="1" applyBorder="1"/>
    <xf numFmtId="41" fontId="0" fillId="3" borderId="7" xfId="0" applyNumberFormat="1" applyFill="1" applyBorder="1"/>
    <xf numFmtId="41" fontId="0" fillId="3" borderId="0" xfId="0" applyNumberFormat="1" applyFill="1" applyBorder="1"/>
    <xf numFmtId="41" fontId="0" fillId="3" borderId="8" xfId="0" applyNumberFormat="1" applyFill="1" applyBorder="1"/>
    <xf numFmtId="41" fontId="0" fillId="3" borderId="9" xfId="0" applyNumberFormat="1" applyFill="1" applyBorder="1"/>
    <xf numFmtId="41" fontId="0" fillId="3" borderId="2" xfId="0" applyNumberFormat="1" applyFill="1" applyBorder="1"/>
    <xf numFmtId="41" fontId="0" fillId="3" borderId="10" xfId="0" applyNumberFormat="1" applyFill="1" applyBorder="1"/>
    <xf numFmtId="41" fontId="2" fillId="0" borderId="4" xfId="0" applyNumberFormat="1" applyFont="1" applyBorder="1"/>
    <xf numFmtId="41" fontId="0" fillId="0" borderId="5" xfId="0" applyNumberFormat="1" applyBorder="1"/>
    <xf numFmtId="41" fontId="0" fillId="0" borderId="6" xfId="0" applyNumberFormat="1" applyBorder="1"/>
    <xf numFmtId="41" fontId="0" fillId="0" borderId="7" xfId="0" applyNumberFormat="1" applyBorder="1" applyAlignment="1">
      <alignment horizontal="left" indent="2"/>
    </xf>
    <xf numFmtId="41" fontId="0" fillId="0" borderId="7" xfId="0" applyNumberFormat="1" applyBorder="1"/>
    <xf numFmtId="41" fontId="0" fillId="0" borderId="8" xfId="0" applyNumberFormat="1" applyBorder="1"/>
    <xf numFmtId="41" fontId="2" fillId="0" borderId="7" xfId="0" applyNumberFormat="1" applyFont="1" applyBorder="1"/>
    <xf numFmtId="41" fontId="2" fillId="0" borderId="7" xfId="0" applyNumberFormat="1" applyFont="1" applyBorder="1" applyAlignment="1">
      <alignment horizontal="left"/>
    </xf>
    <xf numFmtId="41" fontId="0" fillId="0" borderId="9" xfId="0" applyNumberFormat="1" applyBorder="1" applyAlignment="1">
      <alignment horizontal="left" indent="2"/>
    </xf>
    <xf numFmtId="41" fontId="0" fillId="3" borderId="11" xfId="0" applyNumberFormat="1" applyFill="1" applyBorder="1"/>
    <xf numFmtId="41" fontId="0" fillId="3" borderId="12" xfId="0" applyNumberFormat="1" applyFill="1" applyBorder="1"/>
    <xf numFmtId="41" fontId="0" fillId="3" borderId="13" xfId="0" applyNumberFormat="1" applyFill="1" applyBorder="1"/>
    <xf numFmtId="41" fontId="0" fillId="0" borderId="4" xfId="0" applyNumberFormat="1" applyBorder="1"/>
    <xf numFmtId="41" fontId="7" fillId="0" borderId="0" xfId="0" applyNumberFormat="1" applyFont="1" applyBorder="1" applyAlignment="1">
      <alignment horizontal="center" vertical="center"/>
    </xf>
    <xf numFmtId="41" fontId="7" fillId="0" borderId="8" xfId="0" applyNumberFormat="1" applyFont="1" applyBorder="1" applyAlignment="1">
      <alignment horizontal="center" vertical="center"/>
    </xf>
    <xf numFmtId="41" fontId="1" fillId="0" borderId="0" xfId="0" applyNumberFormat="1" applyFont="1" applyBorder="1"/>
    <xf numFmtId="41" fontId="1" fillId="0" borderId="8" xfId="0" applyNumberFormat="1" applyFont="1" applyBorder="1"/>
    <xf numFmtId="41" fontId="0" fillId="0" borderId="9" xfId="0" applyNumberFormat="1" applyBorder="1"/>
    <xf numFmtId="41" fontId="0" fillId="0" borderId="10" xfId="0" applyNumberFormat="1" applyBorder="1"/>
    <xf numFmtId="41" fontId="0" fillId="0" borderId="14" xfId="0" applyNumberFormat="1" applyBorder="1"/>
    <xf numFmtId="41" fontId="0" fillId="0" borderId="15" xfId="0" applyNumberFormat="1" applyBorder="1"/>
    <xf numFmtId="41" fontId="0" fillId="0" borderId="14" xfId="0" applyNumberFormat="1" applyBorder="1" applyAlignment="1">
      <alignment horizontal="left" indent="2"/>
    </xf>
    <xf numFmtId="9" fontId="1" fillId="0" borderId="8" xfId="0" applyNumberFormat="1" applyFon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9" fontId="1" fillId="0" borderId="15" xfId="0" applyNumberFormat="1" applyFont="1" applyBorder="1" applyAlignment="1">
      <alignment horizontal="center"/>
    </xf>
    <xf numFmtId="6" fontId="1" fillId="0" borderId="8" xfId="0" applyNumberFormat="1" applyFont="1" applyBorder="1" applyAlignment="1">
      <alignment horizontal="center"/>
    </xf>
    <xf numFmtId="6" fontId="0" fillId="0" borderId="8" xfId="0" applyNumberFormat="1" applyBorder="1" applyAlignment="1">
      <alignment horizontal="center"/>
    </xf>
    <xf numFmtId="6" fontId="0" fillId="0" borderId="10" xfId="0" applyNumberFormat="1" applyBorder="1" applyAlignment="1">
      <alignment horizontal="center"/>
    </xf>
    <xf numFmtId="41" fontId="4" fillId="0" borderId="0" xfId="0" applyNumberFormat="1" applyFont="1" applyBorder="1"/>
    <xf numFmtId="41" fontId="4" fillId="0" borderId="1" xfId="0" applyNumberFormat="1" applyFont="1" applyBorder="1"/>
    <xf numFmtId="0" fontId="12" fillId="0" borderId="0" xfId="1" applyAlignment="1" applyProtection="1"/>
    <xf numFmtId="0" fontId="3" fillId="0" borderId="0" xfId="0" applyFont="1" applyAlignment="1">
      <alignment horizontal="left" indent="1"/>
    </xf>
    <xf numFmtId="41" fontId="8" fillId="0" borderId="0" xfId="0" applyNumberFormat="1" applyFont="1"/>
    <xf numFmtId="41" fontId="0" fillId="0" borderId="1" xfId="0" applyNumberFormat="1" applyBorder="1" applyAlignment="1">
      <alignment horizontal="left" indent="2"/>
    </xf>
    <xf numFmtId="41" fontId="2" fillId="3" borderId="0" xfId="0" applyNumberFormat="1" applyFont="1" applyFill="1" applyBorder="1"/>
    <xf numFmtId="41" fontId="1" fillId="4" borderId="18" xfId="0" applyNumberFormat="1" applyFont="1" applyFill="1" applyBorder="1"/>
    <xf numFmtId="41" fontId="6" fillId="2" borderId="16" xfId="0" applyNumberFormat="1" applyFont="1" applyFill="1" applyBorder="1" applyAlignment="1">
      <alignment horizontal="center" vertical="center"/>
    </xf>
    <xf numFmtId="41" fontId="6" fillId="2" borderId="3" xfId="0" applyNumberFormat="1" applyFont="1" applyFill="1" applyBorder="1" applyAlignment="1">
      <alignment horizontal="center" vertical="center"/>
    </xf>
    <xf numFmtId="41" fontId="6" fillId="2" borderId="17" xfId="0" applyNumberFormat="1" applyFont="1" applyFill="1" applyBorder="1" applyAlignment="1">
      <alignment horizontal="center" vertical="center"/>
    </xf>
    <xf numFmtId="41" fontId="6" fillId="2" borderId="0" xfId="0" applyNumberFormat="1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4">
  <dgm:title val=""/>
  <dgm:desc val=""/>
  <dgm:catLst>
    <dgm:cat type="colorful" pri="10400"/>
  </dgm:catLst>
  <dgm:styleLbl name="node0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4"/>
      <a:schemeClr val="accent5"/>
    </dgm:fillClrLst>
    <dgm:linClrLst>
      <a:schemeClr val="accent4"/>
      <a:schemeClr val="accent5"/>
    </dgm:linClrLst>
    <dgm:effectClrLst/>
    <dgm:txLinClrLst/>
    <dgm:txFillClrLst/>
    <dgm:txEffectClrLst/>
  </dgm:styleLbl>
  <dgm:styleLbl name="ln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4">
        <a:alpha val="50000"/>
      </a:schemeClr>
      <a:schemeClr val="accent5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4">
        <a:tint val="50000"/>
      </a:schemeClr>
      <a:schemeClr val="accent5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4"/>
      <a:schemeClr val="accent5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4"/>
    </dgm:fillClrLst>
    <dgm:linClrLst meth="repeat">
      <a:schemeClr val="accent4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4">
        <a:tint val="9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4">
        <a:tint val="5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4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4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4">
        <a:tint val="50000"/>
        <a:alpha val="40000"/>
      </a:schemeClr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4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2CE9BF69-6A72-4124-8760-7BEB0832CA38}" type="doc">
      <dgm:prSet loTypeId="urn:microsoft.com/office/officeart/2005/8/layout/chevron1" loCatId="process" qsTypeId="urn:microsoft.com/office/officeart/2005/8/quickstyle/3d4" qsCatId="3D" csTypeId="urn:microsoft.com/office/officeart/2005/8/colors/colorful4" csCatId="colorful" phldr="1"/>
      <dgm:spPr/>
    </dgm:pt>
    <dgm:pt modelId="{EC93FBE4-5955-44D6-B508-0C13B8701EB9}">
      <dgm:prSet phldrT="[Text]"/>
      <dgm:spPr/>
      <dgm:t>
        <a:bodyPr/>
        <a:lstStyle/>
        <a:p>
          <a:r>
            <a:rPr lang="en-US"/>
            <a:t>INPUTS</a:t>
          </a:r>
        </a:p>
      </dgm:t>
    </dgm:pt>
    <dgm:pt modelId="{A2374F9C-D7EF-4F98-93D0-991C8782F2B7}" type="parTrans" cxnId="{DD4E3CE9-8D22-424F-B469-62D2060F34CB}">
      <dgm:prSet/>
      <dgm:spPr/>
      <dgm:t>
        <a:bodyPr/>
        <a:lstStyle/>
        <a:p>
          <a:endParaRPr lang="en-US"/>
        </a:p>
      </dgm:t>
    </dgm:pt>
    <dgm:pt modelId="{3BA629C8-8A08-4078-9D28-89BC69757948}" type="sibTrans" cxnId="{DD4E3CE9-8D22-424F-B469-62D2060F34CB}">
      <dgm:prSet/>
      <dgm:spPr/>
      <dgm:t>
        <a:bodyPr/>
        <a:lstStyle/>
        <a:p>
          <a:endParaRPr lang="en-US"/>
        </a:p>
      </dgm:t>
    </dgm:pt>
    <dgm:pt modelId="{5C1F2999-BC60-4B89-B441-42D5F6E5D5F2}">
      <dgm:prSet phldrT="[Text]"/>
      <dgm:spPr/>
      <dgm:t>
        <a:bodyPr/>
        <a:lstStyle/>
        <a:p>
          <a:r>
            <a:rPr lang="en-US"/>
            <a:t>CALCULATIONS</a:t>
          </a:r>
        </a:p>
      </dgm:t>
    </dgm:pt>
    <dgm:pt modelId="{9BF5FDBD-F418-4A85-9943-3BFD86FF907F}" type="parTrans" cxnId="{5E164C53-BE15-4D8B-B9BE-9E8E0B87CF21}">
      <dgm:prSet/>
      <dgm:spPr/>
      <dgm:t>
        <a:bodyPr/>
        <a:lstStyle/>
        <a:p>
          <a:endParaRPr lang="en-US"/>
        </a:p>
      </dgm:t>
    </dgm:pt>
    <dgm:pt modelId="{67EB44F8-4879-45B0-8EF8-93CBC5E02B30}" type="sibTrans" cxnId="{5E164C53-BE15-4D8B-B9BE-9E8E0B87CF21}">
      <dgm:prSet/>
      <dgm:spPr/>
      <dgm:t>
        <a:bodyPr/>
        <a:lstStyle/>
        <a:p>
          <a:endParaRPr lang="en-US"/>
        </a:p>
      </dgm:t>
    </dgm:pt>
    <dgm:pt modelId="{E3C52FAC-E44A-462B-90B4-CB9B397C307A}">
      <dgm:prSet phldrT="[Text]"/>
      <dgm:spPr/>
      <dgm:t>
        <a:bodyPr/>
        <a:lstStyle/>
        <a:p>
          <a:r>
            <a:rPr lang="en-US"/>
            <a:t>OUTPUTS</a:t>
          </a:r>
        </a:p>
      </dgm:t>
    </dgm:pt>
    <dgm:pt modelId="{3D5B5B30-4AAA-411C-8250-96DB055F8D94}" type="parTrans" cxnId="{534FDF9E-371D-48F2-A6C2-8878084F9DC2}">
      <dgm:prSet/>
      <dgm:spPr/>
      <dgm:t>
        <a:bodyPr/>
        <a:lstStyle/>
        <a:p>
          <a:endParaRPr lang="en-US"/>
        </a:p>
      </dgm:t>
    </dgm:pt>
    <dgm:pt modelId="{1A07FCFC-82E0-43F6-8192-FD7EB3036A8B}" type="sibTrans" cxnId="{534FDF9E-371D-48F2-A6C2-8878084F9DC2}">
      <dgm:prSet/>
      <dgm:spPr/>
      <dgm:t>
        <a:bodyPr/>
        <a:lstStyle/>
        <a:p>
          <a:endParaRPr lang="en-US"/>
        </a:p>
      </dgm:t>
    </dgm:pt>
    <dgm:pt modelId="{95BF978D-2D38-42EF-B1D6-E117F5F0018B}" type="pres">
      <dgm:prSet presAssocID="{2CE9BF69-6A72-4124-8760-7BEB0832CA38}" presName="Name0" presStyleCnt="0">
        <dgm:presLayoutVars>
          <dgm:dir/>
          <dgm:animLvl val="lvl"/>
          <dgm:resizeHandles val="exact"/>
        </dgm:presLayoutVars>
      </dgm:prSet>
      <dgm:spPr/>
    </dgm:pt>
    <dgm:pt modelId="{79D66F80-FDB1-483E-9762-192437DB756A}" type="pres">
      <dgm:prSet presAssocID="{EC93FBE4-5955-44D6-B508-0C13B8701EB9}" presName="parTxOnly" presStyleLbl="node1" presStyleIdx="0" presStyleCnt="3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58906D2-9AE8-43BA-BA40-5DC014027696}" type="pres">
      <dgm:prSet presAssocID="{3BA629C8-8A08-4078-9D28-89BC69757948}" presName="parTxOnlySpace" presStyleCnt="0"/>
      <dgm:spPr/>
    </dgm:pt>
    <dgm:pt modelId="{30896472-B1CF-4751-9C17-48C3B4899FBD}" type="pres">
      <dgm:prSet presAssocID="{5C1F2999-BC60-4B89-B441-42D5F6E5D5F2}" presName="parTxOnly" presStyleLbl="node1" presStyleIdx="1" presStyleCnt="3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50F7D666-486F-4500-BDC8-0A046473C97D}" type="pres">
      <dgm:prSet presAssocID="{67EB44F8-4879-45B0-8EF8-93CBC5E02B30}" presName="parTxOnlySpace" presStyleCnt="0"/>
      <dgm:spPr/>
    </dgm:pt>
    <dgm:pt modelId="{CCD26EC4-B166-432E-9540-7BE57B11C040}" type="pres">
      <dgm:prSet presAssocID="{E3C52FAC-E44A-462B-90B4-CB9B397C307A}" presName="parTxOnly" presStyleLbl="node1" presStyleIdx="2" presStyleCnt="3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DED5414F-EB54-4588-8E56-B65A7E63C19E}" type="presOf" srcId="{2CE9BF69-6A72-4124-8760-7BEB0832CA38}" destId="{95BF978D-2D38-42EF-B1D6-E117F5F0018B}" srcOrd="0" destOrd="0" presId="urn:microsoft.com/office/officeart/2005/8/layout/chevron1"/>
    <dgm:cxn modelId="{DD4E3CE9-8D22-424F-B469-62D2060F34CB}" srcId="{2CE9BF69-6A72-4124-8760-7BEB0832CA38}" destId="{EC93FBE4-5955-44D6-B508-0C13B8701EB9}" srcOrd="0" destOrd="0" parTransId="{A2374F9C-D7EF-4F98-93D0-991C8782F2B7}" sibTransId="{3BA629C8-8A08-4078-9D28-89BC69757948}"/>
    <dgm:cxn modelId="{534FDF9E-371D-48F2-A6C2-8878084F9DC2}" srcId="{2CE9BF69-6A72-4124-8760-7BEB0832CA38}" destId="{E3C52FAC-E44A-462B-90B4-CB9B397C307A}" srcOrd="2" destOrd="0" parTransId="{3D5B5B30-4AAA-411C-8250-96DB055F8D94}" sibTransId="{1A07FCFC-82E0-43F6-8192-FD7EB3036A8B}"/>
    <dgm:cxn modelId="{87D719D4-2DA3-4A4C-BBE4-BAE7AF057969}" type="presOf" srcId="{E3C52FAC-E44A-462B-90B4-CB9B397C307A}" destId="{CCD26EC4-B166-432E-9540-7BE57B11C040}" srcOrd="0" destOrd="0" presId="urn:microsoft.com/office/officeart/2005/8/layout/chevron1"/>
    <dgm:cxn modelId="{8C9BDEDC-93B5-432F-B6B7-ADF94A913F89}" type="presOf" srcId="{5C1F2999-BC60-4B89-B441-42D5F6E5D5F2}" destId="{30896472-B1CF-4751-9C17-48C3B4899FBD}" srcOrd="0" destOrd="0" presId="urn:microsoft.com/office/officeart/2005/8/layout/chevron1"/>
    <dgm:cxn modelId="{5E164C53-BE15-4D8B-B9BE-9E8E0B87CF21}" srcId="{2CE9BF69-6A72-4124-8760-7BEB0832CA38}" destId="{5C1F2999-BC60-4B89-B441-42D5F6E5D5F2}" srcOrd="1" destOrd="0" parTransId="{9BF5FDBD-F418-4A85-9943-3BFD86FF907F}" sibTransId="{67EB44F8-4879-45B0-8EF8-93CBC5E02B30}"/>
    <dgm:cxn modelId="{C08DB10B-5793-4E06-A99D-C6B3A29A7273}" type="presOf" srcId="{EC93FBE4-5955-44D6-B508-0C13B8701EB9}" destId="{79D66F80-FDB1-483E-9762-192437DB756A}" srcOrd="0" destOrd="0" presId="urn:microsoft.com/office/officeart/2005/8/layout/chevron1"/>
    <dgm:cxn modelId="{5144EB29-F24E-4339-8208-9EA059F90992}" type="presParOf" srcId="{95BF978D-2D38-42EF-B1D6-E117F5F0018B}" destId="{79D66F80-FDB1-483E-9762-192437DB756A}" srcOrd="0" destOrd="0" presId="urn:microsoft.com/office/officeart/2005/8/layout/chevron1"/>
    <dgm:cxn modelId="{3279FCBB-121A-4311-9E5F-55717EF39A96}" type="presParOf" srcId="{95BF978D-2D38-42EF-B1D6-E117F5F0018B}" destId="{058906D2-9AE8-43BA-BA40-5DC014027696}" srcOrd="1" destOrd="0" presId="urn:microsoft.com/office/officeart/2005/8/layout/chevron1"/>
    <dgm:cxn modelId="{F63C36F4-20DD-4897-A7C8-3D5DC70C663E}" type="presParOf" srcId="{95BF978D-2D38-42EF-B1D6-E117F5F0018B}" destId="{30896472-B1CF-4751-9C17-48C3B4899FBD}" srcOrd="2" destOrd="0" presId="urn:microsoft.com/office/officeart/2005/8/layout/chevron1"/>
    <dgm:cxn modelId="{485990E3-0C15-48A4-978D-5F01993B6468}" type="presParOf" srcId="{95BF978D-2D38-42EF-B1D6-E117F5F0018B}" destId="{50F7D666-486F-4500-BDC8-0A046473C97D}" srcOrd="3" destOrd="0" presId="urn:microsoft.com/office/officeart/2005/8/layout/chevron1"/>
    <dgm:cxn modelId="{63590D62-5DC8-4FA4-9B54-FDA6ECADBDBC}" type="presParOf" srcId="{95BF978D-2D38-42EF-B1D6-E117F5F0018B}" destId="{CCD26EC4-B166-432E-9540-7BE57B11C040}" srcOrd="4" destOrd="0" presId="urn:microsoft.com/office/officeart/2005/8/layout/chevron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41AF6E12-C54F-47F6-A1BF-D89442F1496B}" type="doc">
      <dgm:prSet loTypeId="urn:microsoft.com/office/officeart/2005/8/layout/chevron1" loCatId="process" qsTypeId="urn:microsoft.com/office/officeart/2005/8/quickstyle/3d3" qsCatId="3D" csTypeId="urn:microsoft.com/office/officeart/2005/8/colors/colorful5" csCatId="colorful" phldr="0"/>
      <dgm:spPr/>
    </dgm:pt>
    <dgm:pt modelId="{B742B7ED-41D1-455A-9E16-CF6735E1DFB1}" type="pres">
      <dgm:prSet presAssocID="{41AF6E12-C54F-47F6-A1BF-D89442F1496B}" presName="Name0" presStyleCnt="0">
        <dgm:presLayoutVars>
          <dgm:dir/>
          <dgm:animLvl val="lvl"/>
          <dgm:resizeHandles val="exact"/>
        </dgm:presLayoutVars>
      </dgm:prSet>
      <dgm:spPr/>
    </dgm:pt>
  </dgm:ptLst>
  <dgm:cxnLst>
    <dgm:cxn modelId="{F4693BCE-C13A-4A5E-B2FD-20D2033F7409}" type="presOf" srcId="{41AF6E12-C54F-47F6-A1BF-D89442F1496B}" destId="{B742B7ED-41D1-455A-9E16-CF6735E1DFB1}" srcOrd="0" destOrd="0" presId="urn:microsoft.com/office/officeart/2005/8/layout/chevron1"/>
  </dgm:cxnLst>
  <dgm:bg/>
  <dgm:whole/>
  <dgm:extLst>
    <a:ext uri="http://schemas.microsoft.com/office/drawing/2008/diagram">
      <dsp:dataModelExt xmlns:dsp="http://schemas.microsoft.com/office/drawing/2008/diagram" relId="rId12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9D66F80-FDB1-483E-9762-192437DB756A}">
      <dsp:nvSpPr>
        <dsp:cNvPr id="0" name=""/>
        <dsp:cNvSpPr/>
      </dsp:nvSpPr>
      <dsp:spPr>
        <a:xfrm>
          <a:off x="1275" y="1329052"/>
          <a:ext cx="1553556" cy="621422"/>
        </a:xfrm>
        <a:prstGeom prst="chevron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/>
          <a:lightRig rig="chilly" dir="t"/>
        </a:scene3d>
        <a:sp3d prstMaterial="translucentPowder">
          <a:bevelT w="127000" h="25400" prst="softRound"/>
        </a:sp3d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006" tIns="14669" rIns="14669" bIns="14669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100" kern="1200"/>
            <a:t>INPUTS</a:t>
          </a:r>
        </a:p>
      </dsp:txBody>
      <dsp:txXfrm>
        <a:off x="311986" y="1329052"/>
        <a:ext cx="932134" cy="621422"/>
      </dsp:txXfrm>
    </dsp:sp>
    <dsp:sp modelId="{30896472-B1CF-4751-9C17-48C3B4899FBD}">
      <dsp:nvSpPr>
        <dsp:cNvPr id="0" name=""/>
        <dsp:cNvSpPr/>
      </dsp:nvSpPr>
      <dsp:spPr>
        <a:xfrm>
          <a:off x="1399475" y="1329052"/>
          <a:ext cx="1553556" cy="621422"/>
        </a:xfrm>
        <a:prstGeom prst="chevron">
          <a:avLst/>
        </a:prstGeom>
        <a:solidFill>
          <a:schemeClr val="accent4">
            <a:hueOff val="-2232385"/>
            <a:satOff val="13449"/>
            <a:lumOff val="1078"/>
            <a:alphaOff val="0"/>
          </a:schemeClr>
        </a:solidFill>
        <a:ln>
          <a:noFill/>
        </a:ln>
        <a:effectLst/>
        <a:scene3d>
          <a:camera prst="orthographicFront"/>
          <a:lightRig rig="chilly" dir="t"/>
        </a:scene3d>
        <a:sp3d prstMaterial="translucentPowder">
          <a:bevelT w="127000" h="25400" prst="softRound"/>
        </a:sp3d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006" tIns="14669" rIns="14669" bIns="14669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100" kern="1200"/>
            <a:t>CALCULATIONS</a:t>
          </a:r>
        </a:p>
      </dsp:txBody>
      <dsp:txXfrm>
        <a:off x="1710186" y="1329052"/>
        <a:ext cx="932134" cy="621422"/>
      </dsp:txXfrm>
    </dsp:sp>
    <dsp:sp modelId="{CCD26EC4-B166-432E-9540-7BE57B11C040}">
      <dsp:nvSpPr>
        <dsp:cNvPr id="0" name=""/>
        <dsp:cNvSpPr/>
      </dsp:nvSpPr>
      <dsp:spPr>
        <a:xfrm>
          <a:off x="2797676" y="1329052"/>
          <a:ext cx="1553556" cy="621422"/>
        </a:xfrm>
        <a:prstGeom prst="chevron">
          <a:avLst/>
        </a:prstGeom>
        <a:solidFill>
          <a:schemeClr val="accent4">
            <a:hueOff val="-4464770"/>
            <a:satOff val="26899"/>
            <a:lumOff val="2156"/>
            <a:alphaOff val="0"/>
          </a:schemeClr>
        </a:solidFill>
        <a:ln>
          <a:noFill/>
        </a:ln>
        <a:effectLst/>
        <a:scene3d>
          <a:camera prst="orthographicFront"/>
          <a:lightRig rig="chilly" dir="t"/>
        </a:scene3d>
        <a:sp3d prstMaterial="translucentPowder">
          <a:bevelT w="127000" h="25400" prst="softRound"/>
        </a:sp3d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006" tIns="14669" rIns="14669" bIns="14669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100" kern="1200"/>
            <a:t>OUTPUTS</a:t>
          </a:r>
        </a:p>
      </dsp:txBody>
      <dsp:txXfrm>
        <a:off x="3108387" y="1329052"/>
        <a:ext cx="932134" cy="621422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1">
  <dgm:title val=""/>
  <dgm:desc val=""/>
  <dgm:catLst>
    <dgm:cat type="process" pri="9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des" func="maxDepth" op="gte" val="2">
        <dgm:constrLst>
          <dgm:constr type="h" for="ch" forName="composite" refType="h"/>
          <dgm:constr type="w" for="ch" forName="composite" refType="w"/>
          <dgm:constr type="w" for="des" forName="parTx"/>
          <dgm:constr type="h" for="des" forName="parTx" op="equ"/>
          <dgm:constr type="w" for="des" forName="desTx"/>
          <dgm:constr type="h" for="des" forName="desTx" op="equ"/>
          <dgm:constr type="primFontSz" for="des" forName="parTx" val="65"/>
          <dgm:constr type="secFontSz" for="des" forName="desTx" refType="primFontSz" refFor="des" refForName="parTx" op="equ"/>
          <dgm:constr type="h" for="des" forName="parTx" refType="primFontSz" refFor="des" refForName="parTx" fact="1.5"/>
          <dgm:constr type="h" for="des" forName="desTx" refType="primFontSz" refFor="des" refForName="parTx" fact="0.5"/>
          <dgm:constr type="w" for="ch" forName="space" op="equ" val="-6"/>
        </dgm:constrLst>
        <dgm:ruleLst>
          <dgm:rule type="w" for="ch" forName="composite" val="0" fact="NaN" max="NaN"/>
          <dgm:rule type="primFontSz" for="des" forName="parTx" val="5" fact="NaN" max="NaN"/>
        </dgm:ruleLst>
        <dgm:forEach name="Name6" axis="ch" ptType="node"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hoose name="Name7">
              <dgm:if name="Name8" func="var" arg="dir" op="equ" val="norm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if>
              <dgm:else name="Name9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 refType="w" fact="0.2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else>
            </dgm:choose>
            <dgm:ruleLst>
              <dgm:rule type="h" val="INF" fact="NaN" max="NaN"/>
            </dgm:ruleLst>
            <dgm:layoutNode name="parTx">
              <dgm:varLst>
                <dgm:chMax val="0"/>
                <dgm:chPref val="0"/>
                <dgm:bulletEnabled val="1"/>
              </dgm:varLst>
              <dgm:alg type="tx"/>
              <dgm:choose name="Name10">
                <dgm:if name="Name11" func="var" arg="dir" op="equ" val="norm">
                  <dgm:shape xmlns:r="http://schemas.openxmlformats.org/officeDocument/2006/relationships" type="chevron" r:blip="">
                    <dgm:adjLst/>
                  </dgm:shape>
                </dgm:if>
                <dgm:else name="Name12">
                  <dgm:shape xmlns:r="http://schemas.openxmlformats.org/officeDocument/2006/relationships" rot="180" type="chevron" r:blip="">
                    <dgm:adjLst/>
                  </dgm:shape>
                </dgm:else>
              </dgm:choose>
              <dgm:presOf axis="self" ptType="node"/>
              <dgm:choose name="Name13">
                <dgm:if name="Name14" func="var" arg="dir" op="equ" val="norm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315"/>
                    <dgm:constr type="rMarg" refType="primFontSz" fact="0.105"/>
                  </dgm:constrLst>
                </dgm:if>
                <dgm:else name="Name15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105"/>
                    <dgm:constr type="rMarg" refType="primFontSz" fact="0.315"/>
                  </dgm:constrLst>
                </dgm:else>
              </dgm:choose>
              <dgm:ruleLst>
                <dgm:rule type="h" val="INF" fact="NaN" max="NaN"/>
              </dgm:ruleLst>
            </dgm:layoutNode>
            <dgm:layoutNode name="desTx" styleLbl="revTx">
              <dgm:varLst>
                <dgm:bulletEnabled val="1"/>
              </dgm:varLst>
              <dgm:alg type="tx">
                <dgm:param type="stBulletLvl" val="1"/>
              </dgm:alg>
              <dgm:choose name="Name16">
                <dgm:if name="Name17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18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h"/>
                <dgm:constr type="tMarg"/>
                <dgm:constr type="bMarg"/>
                <dgm:constr type="rMarg"/>
                <dgm:constr type="lMarg"/>
              </dgm:constrLst>
              <dgm:ruleLst>
                <dgm:rule type="h" val="INF" fact="NaN" max="NaN"/>
              </dgm:ruleLst>
            </dgm:layoutNode>
          </dgm:layoutNode>
          <dgm:forEach name="Name19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20">
        <dgm:constrLst>
          <dgm:constr type="w" for="ch" forName="parTxOnly" refType="w"/>
          <dgm:constr type="h" for="des" forName="parTxOnly" op="equ"/>
          <dgm:constr type="primFontSz" for="des" forName="parTxOnly" op="equ" val="65"/>
          <dgm:constr type="w" for="ch" forName="parTxOnlySpace" refType="w" refFor="ch" refForName="parTxOnly" fact="-0.1"/>
        </dgm:constrLst>
        <dgm:ruleLst/>
        <dgm:forEach name="Name21" axis="ch" ptType="node">
          <dgm:layoutNode name="parTxOnly">
            <dgm:varLst>
              <dgm:chMax val="0"/>
              <dgm:chPref val="0"/>
              <dgm:bulletEnabled val="1"/>
            </dgm:varLst>
            <dgm:alg type="tx"/>
            <dgm:choose name="Name22">
              <dgm:if name="Name23" func="var" arg="dir" op="equ" val="norm">
                <dgm:shape xmlns:r="http://schemas.openxmlformats.org/officeDocument/2006/relationships" type="chevron" r:blip="">
                  <dgm:adjLst/>
                </dgm:shape>
              </dgm:if>
              <dgm:else name="Name24">
                <dgm:shape xmlns:r="http://schemas.openxmlformats.org/officeDocument/2006/relationships" rot="180" type="chevron" r:blip="">
                  <dgm:adjLst/>
                </dgm:shape>
              </dgm:else>
            </dgm:choose>
            <dgm:presOf axis="self" ptType="node"/>
            <dgm:choose name="Name25">
              <dgm:if name="Name26" func="var" arg="dir" op="equ" val="norm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315"/>
                  <dgm:constr type="rMarg" refType="primFontSz" fact="0.105"/>
                </dgm:constrLst>
              </dgm:if>
              <dgm:else name="Name27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105"/>
                  <dgm:constr type="rMarg" refType="primFontSz" fact="0.315"/>
                </dgm:constrLst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TxOnly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chevron1">
  <dgm:title val=""/>
  <dgm:desc val=""/>
  <dgm:catLst>
    <dgm:cat type="process" pri="9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des" func="maxDepth" op="gte" val="2">
        <dgm:constrLst>
          <dgm:constr type="h" for="ch" forName="composite" refType="h"/>
          <dgm:constr type="w" for="ch" forName="composite" refType="w"/>
          <dgm:constr type="w" for="des" forName="parTx"/>
          <dgm:constr type="h" for="des" forName="parTx" op="equ"/>
          <dgm:constr type="w" for="des" forName="desTx"/>
          <dgm:constr type="h" for="des" forName="desTx" op="equ"/>
          <dgm:constr type="primFontSz" for="des" forName="parTx" val="65"/>
          <dgm:constr type="secFontSz" for="des" forName="desTx" refType="primFontSz" refFor="des" refForName="parTx" op="equ"/>
          <dgm:constr type="h" for="des" forName="parTx" refType="primFontSz" refFor="des" refForName="parTx" fact="1.5"/>
          <dgm:constr type="h" for="des" forName="desTx" refType="primFontSz" refFor="des" refForName="parTx" fact="0.5"/>
          <dgm:constr type="w" for="ch" forName="space" op="equ" val="-6"/>
        </dgm:constrLst>
        <dgm:ruleLst>
          <dgm:rule type="w" for="ch" forName="composite" val="0" fact="NaN" max="NaN"/>
          <dgm:rule type="primFontSz" for="des" forName="parTx" val="5" fact="NaN" max="NaN"/>
        </dgm:ruleLst>
        <dgm:forEach name="Name6" axis="ch" ptType="node"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hoose name="Name7">
              <dgm:if name="Name8" func="var" arg="dir" op="equ" val="norm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if>
              <dgm:else name="Name9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 refType="w" fact="0.2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else>
            </dgm:choose>
            <dgm:ruleLst>
              <dgm:rule type="h" val="INF" fact="NaN" max="NaN"/>
            </dgm:ruleLst>
            <dgm:layoutNode name="parTx">
              <dgm:varLst>
                <dgm:chMax val="0"/>
                <dgm:chPref val="0"/>
                <dgm:bulletEnabled val="1"/>
              </dgm:varLst>
              <dgm:alg type="tx"/>
              <dgm:choose name="Name10">
                <dgm:if name="Name11" func="var" arg="dir" op="equ" val="norm">
                  <dgm:shape xmlns:r="http://schemas.openxmlformats.org/officeDocument/2006/relationships" type="chevron" r:blip="">
                    <dgm:adjLst/>
                  </dgm:shape>
                </dgm:if>
                <dgm:else name="Name12">
                  <dgm:shape xmlns:r="http://schemas.openxmlformats.org/officeDocument/2006/relationships" rot="180" type="chevron" r:blip="">
                    <dgm:adjLst/>
                  </dgm:shape>
                </dgm:else>
              </dgm:choose>
              <dgm:presOf axis="self" ptType="node"/>
              <dgm:choose name="Name13">
                <dgm:if name="Name14" func="var" arg="dir" op="equ" val="norm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315"/>
                    <dgm:constr type="rMarg" refType="primFontSz" fact="0.105"/>
                  </dgm:constrLst>
                </dgm:if>
                <dgm:else name="Name15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105"/>
                    <dgm:constr type="rMarg" refType="primFontSz" fact="0.315"/>
                  </dgm:constrLst>
                </dgm:else>
              </dgm:choose>
              <dgm:ruleLst>
                <dgm:rule type="h" val="INF" fact="NaN" max="NaN"/>
              </dgm:ruleLst>
            </dgm:layoutNode>
            <dgm:layoutNode name="desTx" styleLbl="revTx">
              <dgm:varLst>
                <dgm:bulletEnabled val="1"/>
              </dgm:varLst>
              <dgm:alg type="tx">
                <dgm:param type="stBulletLvl" val="1"/>
              </dgm:alg>
              <dgm:choose name="Name16">
                <dgm:if name="Name17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18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h"/>
                <dgm:constr type="tMarg"/>
                <dgm:constr type="bMarg"/>
                <dgm:constr type="rMarg"/>
                <dgm:constr type="lMarg"/>
              </dgm:constrLst>
              <dgm:ruleLst>
                <dgm:rule type="h" val="INF" fact="NaN" max="NaN"/>
              </dgm:ruleLst>
            </dgm:layoutNode>
          </dgm:layoutNode>
          <dgm:forEach name="Name19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20">
        <dgm:constrLst>
          <dgm:constr type="w" for="ch" forName="parTxOnly" refType="w"/>
          <dgm:constr type="h" for="des" forName="parTxOnly" op="equ"/>
          <dgm:constr type="primFontSz" for="des" forName="parTxOnly" op="equ" val="65"/>
          <dgm:constr type="w" for="ch" forName="parTxOnlySpace" refType="w" refFor="ch" refForName="parTxOnly" fact="-0.1"/>
        </dgm:constrLst>
        <dgm:ruleLst/>
        <dgm:forEach name="Name21" axis="ch" ptType="node">
          <dgm:layoutNode name="parTxOnly">
            <dgm:varLst>
              <dgm:chMax val="0"/>
              <dgm:chPref val="0"/>
              <dgm:bulletEnabled val="1"/>
            </dgm:varLst>
            <dgm:alg type="tx"/>
            <dgm:choose name="Name22">
              <dgm:if name="Name23" func="var" arg="dir" op="equ" val="norm">
                <dgm:shape xmlns:r="http://schemas.openxmlformats.org/officeDocument/2006/relationships" type="chevron" r:blip="">
                  <dgm:adjLst/>
                </dgm:shape>
              </dgm:if>
              <dgm:else name="Name24">
                <dgm:shape xmlns:r="http://schemas.openxmlformats.org/officeDocument/2006/relationships" rot="180" type="chevron" r:blip="">
                  <dgm:adjLst/>
                </dgm:shape>
              </dgm:else>
            </dgm:choose>
            <dgm:presOf axis="self" ptType="node"/>
            <dgm:choose name="Name25">
              <dgm:if name="Name26" func="var" arg="dir" op="equ" val="norm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315"/>
                  <dgm:constr type="rMarg" refType="primFontSz" fact="0.105"/>
                </dgm:constrLst>
              </dgm:if>
              <dgm:else name="Name27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105"/>
                  <dgm:constr type="rMarg" refType="primFontSz" fact="0.315"/>
                </dgm:constrLst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TxOnly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4">
  <dgm:title val=""/>
  <dgm:desc val=""/>
  <dgm:catLst>
    <dgm:cat type="3D" pri="11400"/>
  </dgm:catLst>
  <dgm:scene3d>
    <a:camera prst="orthographicFront"/>
    <a:lightRig rig="threePt" dir="t"/>
  </dgm:scene3d>
  <dgm:styleLbl name="node0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chilly" dir="t"/>
    </dgm:scene3d>
    <dgm:sp3d z="12700" extrusionH="12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ImgPlace1">
    <dgm:scene3d>
      <a:camera prst="orthographicFront"/>
      <a:lightRig rig="chilly" dir="t"/>
    </dgm:scene3d>
    <dgm:sp3d z="-257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chilly" dir="t"/>
    </dgm:scene3d>
    <dgm:sp3d z="-700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chilly" dir="t"/>
    </dgm:scene3d>
    <dgm:sp3d z="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ibTrans2D1">
    <dgm:scene3d>
      <a:camera prst="orthographicFront"/>
      <a:lightRig rig="chilly" dir="t"/>
    </dgm:scene3d>
    <dgm:sp3d z="-25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1D1">
    <dgm:scene3d>
      <a:camera prst="orthographicFront"/>
      <a:lightRig rig="chilly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chilly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chilly" dir="t"/>
    </dgm:scene3d>
    <dgm:sp3d z="1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2">
    <dgm:scene3d>
      <a:camera prst="orthographicFront"/>
      <a:lightRig rig="chilly" dir="t"/>
    </dgm:scene3d>
    <dgm:sp3d z="1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3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4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1D1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chilly" dir="t"/>
    </dgm:scene3d>
    <dgm:sp3d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chilly" dir="t"/>
    </dgm:scene3d>
    <dgm:sp3d prstMaterial="dkEdge">
      <a:bevelT w="127000" h="25400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chilly" dir="t"/>
    </dgm:scene3d>
    <dgm:sp3d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chilly" dir="t"/>
    </dgm:scene3d>
    <dgm:sp3d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chilly" dir="t"/>
    </dgm:scene3d>
    <dgm:sp3d z="-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chilly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chilly" dir="t"/>
    </dgm:scene3d>
    <dgm:sp3d z="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3d3">
  <dgm:title val=""/>
  <dgm:desc val=""/>
  <dgm:catLst>
    <dgm:cat type="3D" pri="11300"/>
  </dgm:catLst>
  <dgm:scene3d>
    <a:camera prst="orthographicFront"/>
    <a:lightRig rig="threePt" dir="t"/>
  </dgm:scene3d>
  <dgm:styleLbl name="node0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clear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flat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-182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1D1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>
        <a:rot lat="0" lon="0" rev="0"/>
      </a:camera>
      <a:lightRig rig="contrasting" dir="t">
        <a:rot lat="0" lon="0" rev="1200000"/>
      </a:lightRig>
    </dgm:scene3d>
    <dgm:sp3d z="10000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4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1D1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Acc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2700" prstMaterial="flat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>
        <a:rot lat="0" lon="0" rev="0"/>
      </a:camera>
      <a:lightRig rig="contrasting" dir="t">
        <a:rot lat="0" lon="0" rev="1200000"/>
      </a:lightRig>
    </dgm:scene3d>
    <dgm:sp3d z="-300000" prstMaterial="plastic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flat">
      <a:bevelT w="100800" h="1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>
        <a:rot lat="0" lon="0" rev="0"/>
      </a:camera>
      <a:lightRig rig="contrasting" dir="t">
        <a:rot lat="0" lon="0" rev="1200000"/>
      </a:lightRig>
    </dgm:scene3d>
    <dgm:sp3d z="-152400" prstMaterial="matte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Data" Target="../diagrams/data2.xml"/><Relationship Id="rId3" Type="http://schemas.openxmlformats.org/officeDocument/2006/relationships/diagramQuickStyle" Target="../diagrams/quickStyle1.xml"/><Relationship Id="rId7" Type="http://schemas.openxmlformats.org/officeDocument/2006/relationships/hyperlink" Target="http://www.palisade.com/academic" TargetMode="External"/><Relationship Id="rId12" Type="http://schemas.microsoft.com/office/2007/relationships/diagramDrawing" Target="../diagrams/drawing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hyperlink" Target="http://www.palisade.com/risk" TargetMode="External"/><Relationship Id="rId11" Type="http://schemas.openxmlformats.org/officeDocument/2006/relationships/diagramColors" Target="../diagrams/colors2.xml"/><Relationship Id="rId5" Type="http://schemas.microsoft.com/office/2007/relationships/diagramDrawing" Target="../diagrams/drawing1.xml"/><Relationship Id="rId10" Type="http://schemas.openxmlformats.org/officeDocument/2006/relationships/diagramQuickStyle" Target="../diagrams/quickStyle2.xml"/><Relationship Id="rId4" Type="http://schemas.openxmlformats.org/officeDocument/2006/relationships/diagramColors" Target="../diagrams/colors1.xml"/><Relationship Id="rId9" Type="http://schemas.openxmlformats.org/officeDocument/2006/relationships/diagramLayout" Target="../diagrams/layou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23617</xdr:colOff>
      <xdr:row>1</xdr:row>
      <xdr:rowOff>24399</xdr:rowOff>
    </xdr:from>
    <xdr:to>
      <xdr:col>8</xdr:col>
      <xdr:colOff>506593</xdr:colOff>
      <xdr:row>17</xdr:row>
      <xdr:rowOff>35661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11</xdr:col>
      <xdr:colOff>602343</xdr:colOff>
      <xdr:row>18</xdr:row>
      <xdr:rowOff>123824</xdr:rowOff>
    </xdr:from>
    <xdr:to>
      <xdr:col>16</xdr:col>
      <xdr:colOff>24493</xdr:colOff>
      <xdr:row>25</xdr:row>
      <xdr:rowOff>286203</xdr:rowOff>
    </xdr:to>
    <xdr:sp macro="" textlink="">
      <xdr:nvSpPr>
        <xdr:cNvPr id="9" name="Oval Callout 8"/>
        <xdr:cNvSpPr/>
      </xdr:nvSpPr>
      <xdr:spPr>
        <a:xfrm>
          <a:off x="6574518" y="4029074"/>
          <a:ext cx="2470150" cy="1495879"/>
        </a:xfrm>
        <a:prstGeom prst="wedgeEllipseCallout">
          <a:avLst>
            <a:gd name="adj1" fmla="val -87801"/>
            <a:gd name="adj2" fmla="val 59838"/>
          </a:avLst>
        </a:prstGeom>
        <a:solidFill>
          <a:schemeClr val="accent6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How did I make this divider?</a:t>
          </a:r>
          <a:r>
            <a:rPr lang="en-US" sz="1100" baseline="0"/>
            <a:t> Hold down Shift to draw a perfect horizonal line. Group the objects after creating.</a:t>
          </a:r>
          <a:endParaRPr lang="en-US" sz="1100"/>
        </a:p>
      </xdr:txBody>
    </xdr:sp>
    <xdr:clientData/>
  </xdr:twoCellAnchor>
  <xdr:twoCellAnchor>
    <xdr:from>
      <xdr:col>11</xdr:col>
      <xdr:colOff>355146</xdr:colOff>
      <xdr:row>26</xdr:row>
      <xdr:rowOff>121560</xdr:rowOff>
    </xdr:from>
    <xdr:to>
      <xdr:col>15</xdr:col>
      <xdr:colOff>169182</xdr:colOff>
      <xdr:row>32</xdr:row>
      <xdr:rowOff>72916</xdr:rowOff>
    </xdr:to>
    <xdr:sp macro="" textlink="">
      <xdr:nvSpPr>
        <xdr:cNvPr id="16" name="Oval Callout 15"/>
        <xdr:cNvSpPr/>
      </xdr:nvSpPr>
      <xdr:spPr>
        <a:xfrm>
          <a:off x="6327321" y="5903235"/>
          <a:ext cx="2252436" cy="1094356"/>
        </a:xfrm>
        <a:prstGeom prst="wedgeEllipseCallout">
          <a:avLst>
            <a:gd name="adj1" fmla="val -80482"/>
            <a:gd name="adj2" fmla="val -51956"/>
          </a:avLst>
        </a:prstGeom>
        <a:solidFill>
          <a:schemeClr val="accent6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After</a:t>
          </a:r>
          <a:r>
            <a:rPr lang="en-US" sz="1100" baseline="0"/>
            <a:t> it's grouped, you can use CTRL-drag to create and move an exact copy. </a:t>
          </a:r>
          <a:endParaRPr lang="en-US" sz="1100"/>
        </a:p>
      </xdr:txBody>
    </xdr:sp>
    <xdr:clientData/>
  </xdr:twoCellAnchor>
  <xdr:twoCellAnchor>
    <xdr:from>
      <xdr:col>0</xdr:col>
      <xdr:colOff>78593</xdr:colOff>
      <xdr:row>25</xdr:row>
      <xdr:rowOff>76981</xdr:rowOff>
    </xdr:from>
    <xdr:to>
      <xdr:col>9</xdr:col>
      <xdr:colOff>401566</xdr:colOff>
      <xdr:row>25</xdr:row>
      <xdr:rowOff>421695</xdr:rowOff>
    </xdr:to>
    <xdr:grpSp>
      <xdr:nvGrpSpPr>
        <xdr:cNvPr id="10" name="Group 9"/>
        <xdr:cNvGrpSpPr/>
      </xdr:nvGrpSpPr>
      <xdr:grpSpPr>
        <a:xfrm>
          <a:off x="78593" y="5315731"/>
          <a:ext cx="5055707" cy="344714"/>
          <a:chOff x="78593" y="5315731"/>
          <a:chExt cx="5055707" cy="344714"/>
        </a:xfrm>
      </xdr:grpSpPr>
      <xdr:cxnSp macro="">
        <xdr:nvCxnSpPr>
          <xdr:cNvPr id="23" name="Straight Connector 22"/>
          <xdr:cNvCxnSpPr/>
        </xdr:nvCxnSpPr>
        <xdr:spPr>
          <a:xfrm>
            <a:off x="78593" y="5477255"/>
            <a:ext cx="5055707" cy="1631"/>
          </a:xfrm>
          <a:prstGeom prst="line">
            <a:avLst/>
          </a:prstGeom>
          <a:ln w="38100"/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24" name="Rounded Rectangle 23"/>
          <xdr:cNvSpPr/>
        </xdr:nvSpPr>
        <xdr:spPr>
          <a:xfrm>
            <a:off x="1488711" y="5315731"/>
            <a:ext cx="2090673" cy="344714"/>
          </a:xfrm>
          <a:prstGeom prst="round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1100" b="1"/>
              <a:t>03-02 Cash</a:t>
            </a:r>
            <a:r>
              <a:rPr lang="en-US" sz="1100" b="1" baseline="0"/>
              <a:t> Budget Model Pt 1</a:t>
            </a:r>
            <a:endParaRPr lang="en-US" sz="1100" b="1"/>
          </a:p>
        </xdr:txBody>
      </xdr:sp>
    </xdr:grpSp>
    <xdr:clientData/>
  </xdr:twoCellAnchor>
  <xdr:twoCellAnchor>
    <xdr:from>
      <xdr:col>0</xdr:col>
      <xdr:colOff>97971</xdr:colOff>
      <xdr:row>0</xdr:row>
      <xdr:rowOff>104775</xdr:rowOff>
    </xdr:from>
    <xdr:to>
      <xdr:col>9</xdr:col>
      <xdr:colOff>420006</xdr:colOff>
      <xdr:row>1</xdr:row>
      <xdr:rowOff>453</xdr:rowOff>
    </xdr:to>
    <xdr:grpSp>
      <xdr:nvGrpSpPr>
        <xdr:cNvPr id="25" name="Group 24"/>
        <xdr:cNvGrpSpPr/>
      </xdr:nvGrpSpPr>
      <xdr:grpSpPr>
        <a:xfrm>
          <a:off x="97971" y="104775"/>
          <a:ext cx="5054769" cy="342162"/>
          <a:chOff x="276679" y="6177642"/>
          <a:chExt cx="5297714" cy="335643"/>
        </a:xfrm>
      </xdr:grpSpPr>
      <xdr:cxnSp macro="">
        <xdr:nvCxnSpPr>
          <xdr:cNvPr id="26" name="Straight Connector 25"/>
          <xdr:cNvCxnSpPr/>
        </xdr:nvCxnSpPr>
        <xdr:spPr>
          <a:xfrm>
            <a:off x="276679" y="6327321"/>
            <a:ext cx="5297714" cy="1588"/>
          </a:xfrm>
          <a:prstGeom prst="line">
            <a:avLst/>
          </a:prstGeom>
          <a:ln w="38100"/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27" name="Rounded Rectangle 26"/>
          <xdr:cNvSpPr/>
        </xdr:nvSpPr>
        <xdr:spPr>
          <a:xfrm>
            <a:off x="1619250" y="6177642"/>
            <a:ext cx="2190750" cy="335643"/>
          </a:xfrm>
          <a:prstGeom prst="round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1100" b="1"/>
              <a:t>03-01 What</a:t>
            </a:r>
            <a:r>
              <a:rPr lang="en-US" sz="1100" b="1" baseline="0"/>
              <a:t> is a Model?</a:t>
            </a:r>
            <a:endParaRPr lang="en-US" sz="1100" b="1"/>
          </a:p>
        </xdr:txBody>
      </xdr:sp>
    </xdr:grpSp>
    <xdr:clientData/>
  </xdr:twoCellAnchor>
  <xdr:twoCellAnchor>
    <xdr:from>
      <xdr:col>1</xdr:col>
      <xdr:colOff>6802</xdr:colOff>
      <xdr:row>38</xdr:row>
      <xdr:rowOff>88447</xdr:rowOff>
    </xdr:from>
    <xdr:to>
      <xdr:col>9</xdr:col>
      <xdr:colOff>587373</xdr:colOff>
      <xdr:row>40</xdr:row>
      <xdr:rowOff>52161</xdr:rowOff>
    </xdr:to>
    <xdr:grpSp>
      <xdr:nvGrpSpPr>
        <xdr:cNvPr id="28" name="Group 27"/>
        <xdr:cNvGrpSpPr/>
      </xdr:nvGrpSpPr>
      <xdr:grpSpPr>
        <a:xfrm>
          <a:off x="262786" y="8137072"/>
          <a:ext cx="5057321" cy="344714"/>
          <a:chOff x="276679" y="6177642"/>
          <a:chExt cx="5297714" cy="335643"/>
        </a:xfrm>
      </xdr:grpSpPr>
      <xdr:cxnSp macro="">
        <xdr:nvCxnSpPr>
          <xdr:cNvPr id="29" name="Straight Connector 28"/>
          <xdr:cNvCxnSpPr/>
        </xdr:nvCxnSpPr>
        <xdr:spPr>
          <a:xfrm>
            <a:off x="276679" y="6327321"/>
            <a:ext cx="5297714" cy="1588"/>
          </a:xfrm>
          <a:prstGeom prst="line">
            <a:avLst/>
          </a:prstGeom>
          <a:ln w="38100"/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30" name="Rounded Rectangle 29"/>
          <xdr:cNvSpPr/>
        </xdr:nvSpPr>
        <xdr:spPr>
          <a:xfrm>
            <a:off x="1619250" y="6177642"/>
            <a:ext cx="2190750" cy="335643"/>
          </a:xfrm>
          <a:prstGeom prst="round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1100" b="1"/>
              <a:t>03-03 Cash</a:t>
            </a:r>
            <a:r>
              <a:rPr lang="en-US" sz="1100" b="1" baseline="0"/>
              <a:t> Budget Model Pt 2</a:t>
            </a:r>
            <a:endParaRPr lang="en-US" sz="1100" b="1"/>
          </a:p>
        </xdr:txBody>
      </xdr:sp>
    </xdr:grpSp>
    <xdr:clientData/>
  </xdr:twoCellAnchor>
  <xdr:twoCellAnchor>
    <xdr:from>
      <xdr:col>0</xdr:col>
      <xdr:colOff>164715</xdr:colOff>
      <xdr:row>65</xdr:row>
      <xdr:rowOff>111136</xdr:rowOff>
    </xdr:from>
    <xdr:to>
      <xdr:col>9</xdr:col>
      <xdr:colOff>490316</xdr:colOff>
      <xdr:row>67</xdr:row>
      <xdr:rowOff>74850</xdr:rowOff>
    </xdr:to>
    <xdr:grpSp>
      <xdr:nvGrpSpPr>
        <xdr:cNvPr id="31" name="Group 30"/>
        <xdr:cNvGrpSpPr/>
      </xdr:nvGrpSpPr>
      <xdr:grpSpPr>
        <a:xfrm>
          <a:off x="164715" y="13404464"/>
          <a:ext cx="5058335" cy="344714"/>
          <a:chOff x="276679" y="6185707"/>
          <a:chExt cx="5297714" cy="335643"/>
        </a:xfrm>
      </xdr:grpSpPr>
      <xdr:cxnSp macro="">
        <xdr:nvCxnSpPr>
          <xdr:cNvPr id="32" name="Straight Connector 31"/>
          <xdr:cNvCxnSpPr/>
        </xdr:nvCxnSpPr>
        <xdr:spPr>
          <a:xfrm>
            <a:off x="276679" y="6327321"/>
            <a:ext cx="5297714" cy="1588"/>
          </a:xfrm>
          <a:prstGeom prst="line">
            <a:avLst/>
          </a:prstGeom>
          <a:ln w="38100"/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33" name="Rounded Rectangle 32"/>
          <xdr:cNvSpPr/>
        </xdr:nvSpPr>
        <xdr:spPr>
          <a:xfrm>
            <a:off x="1335520" y="6185707"/>
            <a:ext cx="3025761" cy="335643"/>
          </a:xfrm>
          <a:prstGeom prst="round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1100" b="1"/>
              <a:t>03-05</a:t>
            </a:r>
            <a:r>
              <a:rPr lang="en-US" sz="1100" b="1" baseline="0"/>
              <a:t> Charts and Formula Auditing</a:t>
            </a:r>
          </a:p>
        </xdr:txBody>
      </xdr:sp>
    </xdr:grpSp>
    <xdr:clientData/>
  </xdr:twoCellAnchor>
  <xdr:twoCellAnchor>
    <xdr:from>
      <xdr:col>1</xdr:col>
      <xdr:colOff>49696</xdr:colOff>
      <xdr:row>59</xdr:row>
      <xdr:rowOff>57978</xdr:rowOff>
    </xdr:from>
    <xdr:to>
      <xdr:col>9</xdr:col>
      <xdr:colOff>323022</xdr:colOff>
      <xdr:row>64</xdr:row>
      <xdr:rowOff>124239</xdr:rowOff>
    </xdr:to>
    <xdr:sp macro="" textlink="">
      <xdr:nvSpPr>
        <xdr:cNvPr id="34" name="Round Diagonal Corner Rectangle 33"/>
        <xdr:cNvSpPr/>
      </xdr:nvSpPr>
      <xdr:spPr>
        <a:xfrm>
          <a:off x="306457" y="9756913"/>
          <a:ext cx="4795630" cy="1018761"/>
        </a:xfrm>
        <a:prstGeom prst="round2Diag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33130</xdr:colOff>
      <xdr:row>88</xdr:row>
      <xdr:rowOff>99391</xdr:rowOff>
    </xdr:from>
    <xdr:to>
      <xdr:col>10</xdr:col>
      <xdr:colOff>788</xdr:colOff>
      <xdr:row>90</xdr:row>
      <xdr:rowOff>107281</xdr:rowOff>
    </xdr:to>
    <xdr:grpSp>
      <xdr:nvGrpSpPr>
        <xdr:cNvPr id="35" name="Group 34"/>
        <xdr:cNvGrpSpPr/>
      </xdr:nvGrpSpPr>
      <xdr:grpSpPr>
        <a:xfrm>
          <a:off x="289114" y="17774219"/>
          <a:ext cx="5051627" cy="329359"/>
          <a:chOff x="276679" y="6177642"/>
          <a:chExt cx="5297714" cy="335643"/>
        </a:xfrm>
      </xdr:grpSpPr>
      <xdr:cxnSp macro="">
        <xdr:nvCxnSpPr>
          <xdr:cNvPr id="36" name="Straight Connector 35"/>
          <xdr:cNvCxnSpPr/>
        </xdr:nvCxnSpPr>
        <xdr:spPr>
          <a:xfrm>
            <a:off x="276679" y="6327321"/>
            <a:ext cx="5297714" cy="1588"/>
          </a:xfrm>
          <a:prstGeom prst="line">
            <a:avLst/>
          </a:prstGeom>
          <a:ln w="38100"/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37" name="Rounded Rectangle 36"/>
          <xdr:cNvSpPr/>
        </xdr:nvSpPr>
        <xdr:spPr>
          <a:xfrm>
            <a:off x="1619250" y="6177642"/>
            <a:ext cx="2190750" cy="335643"/>
          </a:xfrm>
          <a:prstGeom prst="round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1100" b="1"/>
              <a:t>03-06 Risk Analysis</a:t>
            </a:r>
          </a:p>
        </xdr:txBody>
      </xdr:sp>
    </xdr:grpSp>
    <xdr:clientData/>
  </xdr:twoCellAnchor>
  <xdr:twoCellAnchor>
    <xdr:from>
      <xdr:col>10</xdr:col>
      <xdr:colOff>141514</xdr:colOff>
      <xdr:row>3</xdr:row>
      <xdr:rowOff>185057</xdr:rowOff>
    </xdr:from>
    <xdr:to>
      <xdr:col>13</xdr:col>
      <xdr:colOff>55789</xdr:colOff>
      <xdr:row>9</xdr:row>
      <xdr:rowOff>16329</xdr:rowOff>
    </xdr:to>
    <xdr:sp macro="" textlink="">
      <xdr:nvSpPr>
        <xdr:cNvPr id="38" name="Oval Callout 37"/>
        <xdr:cNvSpPr/>
      </xdr:nvSpPr>
      <xdr:spPr>
        <a:xfrm>
          <a:off x="5514928" y="947057"/>
          <a:ext cx="1747016" cy="1112220"/>
        </a:xfrm>
        <a:prstGeom prst="wedgeEllipseCallout">
          <a:avLst>
            <a:gd name="adj1" fmla="val -91937"/>
            <a:gd name="adj2" fmla="val 50979"/>
          </a:avLst>
        </a:prstGeom>
        <a:solidFill>
          <a:schemeClr val="accent6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Use Insert &gt; Smart Art</a:t>
          </a:r>
        </a:p>
        <a:p>
          <a:pPr algn="ctr"/>
          <a:r>
            <a:rPr lang="en-US" sz="1100"/>
            <a:t>to create useful graphics like this.</a:t>
          </a:r>
        </a:p>
      </xdr:txBody>
    </xdr:sp>
    <xdr:clientData/>
  </xdr:twoCellAnchor>
  <xdr:twoCellAnchor>
    <xdr:from>
      <xdr:col>1</xdr:col>
      <xdr:colOff>6802</xdr:colOff>
      <xdr:row>45</xdr:row>
      <xdr:rowOff>108154</xdr:rowOff>
    </xdr:from>
    <xdr:to>
      <xdr:col>9</xdr:col>
      <xdr:colOff>587373</xdr:colOff>
      <xdr:row>47</xdr:row>
      <xdr:rowOff>71868</xdr:rowOff>
    </xdr:to>
    <xdr:grpSp>
      <xdr:nvGrpSpPr>
        <xdr:cNvPr id="39" name="Group 38"/>
        <xdr:cNvGrpSpPr/>
      </xdr:nvGrpSpPr>
      <xdr:grpSpPr>
        <a:xfrm>
          <a:off x="262786" y="9490279"/>
          <a:ext cx="5057321" cy="344714"/>
          <a:chOff x="276679" y="6177642"/>
          <a:chExt cx="5297714" cy="335643"/>
        </a:xfrm>
      </xdr:grpSpPr>
      <xdr:cxnSp macro="">
        <xdr:nvCxnSpPr>
          <xdr:cNvPr id="40" name="Straight Connector 39"/>
          <xdr:cNvCxnSpPr/>
        </xdr:nvCxnSpPr>
        <xdr:spPr>
          <a:xfrm>
            <a:off x="276679" y="6327321"/>
            <a:ext cx="5297714" cy="1588"/>
          </a:xfrm>
          <a:prstGeom prst="line">
            <a:avLst/>
          </a:prstGeom>
          <a:ln w="38100"/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41" name="Rounded Rectangle 40"/>
          <xdr:cNvSpPr/>
        </xdr:nvSpPr>
        <xdr:spPr>
          <a:xfrm>
            <a:off x="1619250" y="6177642"/>
            <a:ext cx="2190750" cy="335643"/>
          </a:xfrm>
          <a:prstGeom prst="round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1100" b="1"/>
              <a:t>03-04 Cash</a:t>
            </a:r>
            <a:r>
              <a:rPr lang="en-US" sz="1100" b="1" baseline="0"/>
              <a:t> Budget Model Pt 3</a:t>
            </a:r>
            <a:endParaRPr lang="en-US" sz="1100" b="1"/>
          </a:p>
        </xdr:txBody>
      </xdr:sp>
    </xdr:grpSp>
    <xdr:clientData/>
  </xdr:twoCellAnchor>
  <xdr:twoCellAnchor>
    <xdr:from>
      <xdr:col>1</xdr:col>
      <xdr:colOff>36635</xdr:colOff>
      <xdr:row>95</xdr:row>
      <xdr:rowOff>146538</xdr:rowOff>
    </xdr:from>
    <xdr:to>
      <xdr:col>4</xdr:col>
      <xdr:colOff>307731</xdr:colOff>
      <xdr:row>100</xdr:row>
      <xdr:rowOff>14653</xdr:rowOff>
    </xdr:to>
    <xdr:sp macro="" textlink="">
      <xdr:nvSpPr>
        <xdr:cNvPr id="4" name="Flowchart: Process 3"/>
        <xdr:cNvSpPr/>
      </xdr:nvSpPr>
      <xdr:spPr>
        <a:xfrm>
          <a:off x="293077" y="18412557"/>
          <a:ext cx="1714500" cy="820615"/>
        </a:xfrm>
        <a:prstGeom prst="flowChartProcess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Sensitivity Analysis</a:t>
          </a:r>
        </a:p>
      </xdr:txBody>
    </xdr:sp>
    <xdr:clientData/>
  </xdr:twoCellAnchor>
  <xdr:twoCellAnchor>
    <xdr:from>
      <xdr:col>5</xdr:col>
      <xdr:colOff>212480</xdr:colOff>
      <xdr:row>95</xdr:row>
      <xdr:rowOff>124558</xdr:rowOff>
    </xdr:from>
    <xdr:to>
      <xdr:col>10</xdr:col>
      <xdr:colOff>36634</xdr:colOff>
      <xdr:row>100</xdr:row>
      <xdr:rowOff>14654</xdr:rowOff>
    </xdr:to>
    <xdr:sp macro="" textlink="">
      <xdr:nvSpPr>
        <xdr:cNvPr id="5" name="Flowchart: Alternate Process 4"/>
        <xdr:cNvSpPr/>
      </xdr:nvSpPr>
      <xdr:spPr>
        <a:xfrm>
          <a:off x="2520461" y="18390577"/>
          <a:ext cx="2864827" cy="842596"/>
        </a:xfrm>
        <a:prstGeom prst="flowChartAlternateProcess">
          <a:avLst/>
        </a:prstGeom>
        <a:solidFill>
          <a:srgbClr val="0070C0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n-lt"/>
              <a:ea typeface="+mn-ea"/>
              <a:cs typeface="+mn-cs"/>
            </a:rPr>
            <a:t>Change one input at a time to assess the sensitivity</a:t>
          </a:r>
          <a:r>
            <a:rPr lang="en-US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n-lt"/>
              <a:ea typeface="+mn-ea"/>
              <a:cs typeface="+mn-cs"/>
            </a:rPr>
            <a:t> of the outputs to that change</a:t>
          </a:r>
          <a:endParaRPr lang="en-US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307731</xdr:colOff>
      <xdr:row>97</xdr:row>
      <xdr:rowOff>164856</xdr:rowOff>
    </xdr:from>
    <xdr:to>
      <xdr:col>5</xdr:col>
      <xdr:colOff>212480</xdr:colOff>
      <xdr:row>97</xdr:row>
      <xdr:rowOff>175846</xdr:rowOff>
    </xdr:to>
    <xdr:cxnSp macro="">
      <xdr:nvCxnSpPr>
        <xdr:cNvPr id="7" name="Straight Arrow Connector 6"/>
        <xdr:cNvCxnSpPr>
          <a:stCxn id="4" idx="3"/>
          <a:endCxn id="5" idx="1"/>
        </xdr:cNvCxnSpPr>
      </xdr:nvCxnSpPr>
      <xdr:spPr>
        <a:xfrm flipV="1">
          <a:off x="2007577" y="18811875"/>
          <a:ext cx="512884" cy="1099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51290</xdr:colOff>
      <xdr:row>104</xdr:row>
      <xdr:rowOff>117230</xdr:rowOff>
    </xdr:from>
    <xdr:to>
      <xdr:col>4</xdr:col>
      <xdr:colOff>322386</xdr:colOff>
      <xdr:row>108</xdr:row>
      <xdr:rowOff>175845</xdr:rowOff>
    </xdr:to>
    <xdr:sp macro="" textlink="">
      <xdr:nvSpPr>
        <xdr:cNvPr id="42" name="Flowchart: Process 41"/>
        <xdr:cNvSpPr/>
      </xdr:nvSpPr>
      <xdr:spPr>
        <a:xfrm>
          <a:off x="307732" y="20097749"/>
          <a:ext cx="1714500" cy="820615"/>
        </a:xfrm>
        <a:prstGeom prst="flowChartProcess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Scenario Analysis</a:t>
          </a:r>
        </a:p>
      </xdr:txBody>
    </xdr:sp>
    <xdr:clientData/>
  </xdr:twoCellAnchor>
  <xdr:twoCellAnchor>
    <xdr:from>
      <xdr:col>5</xdr:col>
      <xdr:colOff>241789</xdr:colOff>
      <xdr:row>102</xdr:row>
      <xdr:rowOff>168519</xdr:rowOff>
    </xdr:from>
    <xdr:to>
      <xdr:col>10</xdr:col>
      <xdr:colOff>73268</xdr:colOff>
      <xdr:row>110</xdr:row>
      <xdr:rowOff>117231</xdr:rowOff>
    </xdr:to>
    <xdr:sp macro="" textlink="">
      <xdr:nvSpPr>
        <xdr:cNvPr id="43" name="Flowchart: Alternate Process 42"/>
        <xdr:cNvSpPr/>
      </xdr:nvSpPr>
      <xdr:spPr>
        <a:xfrm>
          <a:off x="2549770" y="19768038"/>
          <a:ext cx="2872152" cy="1472712"/>
        </a:xfrm>
        <a:prstGeom prst="flowChartAlternateProcess">
          <a:avLst/>
        </a:prstGeom>
        <a:solidFill>
          <a:srgbClr val="0070C0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n-lt"/>
              <a:ea typeface="+mn-ea"/>
              <a:cs typeface="+mn-cs"/>
            </a:rPr>
            <a:t>For</a:t>
          </a:r>
          <a:r>
            <a:rPr lang="en-US" sz="12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n-lt"/>
              <a:ea typeface="+mn-ea"/>
              <a:cs typeface="+mn-cs"/>
            </a:rPr>
            <a:t> each of a number of "states of the world" - set all inputs to their likely values for the state and compute the outputs for that state. Weight the results according to the probability of the state.</a:t>
          </a:r>
          <a:endParaRPr lang="en-US" sz="12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322386</xdr:colOff>
      <xdr:row>106</xdr:row>
      <xdr:rowOff>142875</xdr:rowOff>
    </xdr:from>
    <xdr:to>
      <xdr:col>5</xdr:col>
      <xdr:colOff>241789</xdr:colOff>
      <xdr:row>106</xdr:row>
      <xdr:rowOff>146538</xdr:rowOff>
    </xdr:to>
    <xdr:cxnSp macro="">
      <xdr:nvCxnSpPr>
        <xdr:cNvPr id="44" name="Straight Arrow Connector 43"/>
        <xdr:cNvCxnSpPr>
          <a:stCxn id="42" idx="3"/>
          <a:endCxn id="43" idx="1"/>
        </xdr:cNvCxnSpPr>
      </xdr:nvCxnSpPr>
      <xdr:spPr>
        <a:xfrm flipV="1">
          <a:off x="2022232" y="20504394"/>
          <a:ext cx="527538" cy="3663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520211</xdr:colOff>
      <xdr:row>116</xdr:row>
      <xdr:rowOff>51288</xdr:rowOff>
    </xdr:from>
    <xdr:to>
      <xdr:col>8</xdr:col>
      <xdr:colOff>542192</xdr:colOff>
      <xdr:row>118</xdr:row>
      <xdr:rowOff>102577</xdr:rowOff>
    </xdr:to>
    <xdr:sp macro="" textlink="">
      <xdr:nvSpPr>
        <xdr:cNvPr id="45" name="Rounded Rectangle 44">
          <a:hlinkClick xmlns:r="http://schemas.openxmlformats.org/officeDocument/2006/relationships" r:id="rId6"/>
        </xdr:cNvPr>
        <xdr:cNvSpPr/>
      </xdr:nvSpPr>
      <xdr:spPr>
        <a:xfrm>
          <a:off x="1003788" y="22632865"/>
          <a:ext cx="3670789" cy="446943"/>
        </a:xfrm>
        <a:prstGeom prst="roundRect">
          <a:avLst/>
        </a:prstGeom>
        <a:ln>
          <a:solidFill>
            <a:schemeClr val="tx1"/>
          </a:solidFill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www.palisade.com/risk</a:t>
          </a:r>
        </a:p>
      </xdr:txBody>
    </xdr:sp>
    <xdr:clientData/>
  </xdr:twoCellAnchor>
  <xdr:twoCellAnchor>
    <xdr:from>
      <xdr:col>2</xdr:col>
      <xdr:colOff>461595</xdr:colOff>
      <xdr:row>122</xdr:row>
      <xdr:rowOff>183173</xdr:rowOff>
    </xdr:from>
    <xdr:to>
      <xdr:col>8</xdr:col>
      <xdr:colOff>483576</xdr:colOff>
      <xdr:row>125</xdr:row>
      <xdr:rowOff>109905</xdr:rowOff>
    </xdr:to>
    <xdr:sp macro="" textlink="">
      <xdr:nvSpPr>
        <xdr:cNvPr id="46" name="Rounded Rectangle 45">
          <a:hlinkClick xmlns:r="http://schemas.openxmlformats.org/officeDocument/2006/relationships" r:id="rId7"/>
        </xdr:cNvPr>
        <xdr:cNvSpPr/>
      </xdr:nvSpPr>
      <xdr:spPr>
        <a:xfrm>
          <a:off x="945172" y="23819827"/>
          <a:ext cx="3670789" cy="498232"/>
        </a:xfrm>
        <a:prstGeom prst="roundRect">
          <a:avLst/>
        </a:prstGeom>
        <a:ln>
          <a:solidFill>
            <a:schemeClr val="tx1"/>
          </a:solidFill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www.palisade.com/academic</a:t>
          </a:r>
        </a:p>
      </xdr:txBody>
    </xdr:sp>
    <xdr:clientData/>
  </xdr:twoCellAnchor>
  <xdr:twoCellAnchor>
    <xdr:from>
      <xdr:col>10</xdr:col>
      <xdr:colOff>578826</xdr:colOff>
      <xdr:row>112</xdr:row>
      <xdr:rowOff>0</xdr:rowOff>
    </xdr:from>
    <xdr:to>
      <xdr:col>14</xdr:col>
      <xdr:colOff>392863</xdr:colOff>
      <xdr:row>119</xdr:row>
      <xdr:rowOff>183173</xdr:rowOff>
    </xdr:to>
    <xdr:sp macro="" textlink="">
      <xdr:nvSpPr>
        <xdr:cNvPr id="50" name="Oval Callout 49"/>
        <xdr:cNvSpPr/>
      </xdr:nvSpPr>
      <xdr:spPr>
        <a:xfrm>
          <a:off x="5927480" y="21687692"/>
          <a:ext cx="2246575" cy="1252904"/>
        </a:xfrm>
        <a:prstGeom prst="wedgeEllipseCallout">
          <a:avLst>
            <a:gd name="adj1" fmla="val -101681"/>
            <a:gd name="adj2" fmla="val 8164"/>
          </a:avLst>
        </a:prstGeom>
        <a:solidFill>
          <a:schemeClr val="accent6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When</a:t>
          </a:r>
          <a:r>
            <a:rPr lang="en-US" sz="1100" baseline="0"/>
            <a:t> you click on this button you are taken to the website. How do you make a button like this?</a:t>
          </a:r>
          <a:endParaRPr lang="en-US" sz="1100"/>
        </a:p>
      </xdr:txBody>
    </xdr:sp>
    <xdr:clientData/>
  </xdr:twoCellAnchor>
  <xdr:twoCellAnchor>
    <xdr:from>
      <xdr:col>4</xdr:col>
      <xdr:colOff>17859</xdr:colOff>
      <xdr:row>127</xdr:row>
      <xdr:rowOff>59532</xdr:rowOff>
    </xdr:from>
    <xdr:to>
      <xdr:col>9</xdr:col>
      <xdr:colOff>333375</xdr:colOff>
      <xdr:row>139</xdr:row>
      <xdr:rowOff>47030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8" r:lo="rId9" r:qs="rId10" r:cs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alisade.com/academic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7"/>
  <sheetViews>
    <sheetView showGridLines="0" tabSelected="1" topLeftCell="A55" zoomScale="160" zoomScaleNormal="160" workbookViewId="0">
      <selection activeCell="A58" sqref="A58"/>
    </sheetView>
  </sheetViews>
  <sheetFormatPr defaultColWidth="9.140625" defaultRowHeight="15" x14ac:dyDescent="0.25"/>
  <cols>
    <col min="1" max="1" width="3.85546875" style="1" customWidth="1"/>
    <col min="2" max="2" width="3.42578125" style="1" customWidth="1"/>
    <col min="3" max="16384" width="9.140625" style="1"/>
  </cols>
  <sheetData>
    <row r="1" spans="2:3" ht="35.25" customHeight="1" x14ac:dyDescent="0.25"/>
    <row r="2" spans="2:3" ht="18.75" x14ac:dyDescent="0.3">
      <c r="B2" s="3" t="s">
        <v>0</v>
      </c>
    </row>
    <row r="3" spans="2:3" ht="6" customHeight="1" x14ac:dyDescent="0.25"/>
    <row r="4" spans="2:3" x14ac:dyDescent="0.25">
      <c r="B4" s="1" t="s">
        <v>103</v>
      </c>
    </row>
    <row r="5" spans="2:3" x14ac:dyDescent="0.25">
      <c r="C5" s="1" t="s">
        <v>105</v>
      </c>
    </row>
    <row r="6" spans="2:3" x14ac:dyDescent="0.25">
      <c r="C6" s="1" t="s">
        <v>81</v>
      </c>
    </row>
    <row r="7" spans="2:3" ht="18.95" customHeight="1" x14ac:dyDescent="0.25">
      <c r="B7" s="1" t="s">
        <v>102</v>
      </c>
    </row>
    <row r="8" spans="2:3" ht="18.95" customHeight="1" x14ac:dyDescent="0.25"/>
    <row r="9" spans="2:3" ht="18.95" customHeight="1" x14ac:dyDescent="0.25"/>
    <row r="10" spans="2:3" ht="18.95" customHeight="1" x14ac:dyDescent="0.25"/>
    <row r="11" spans="2:3" ht="18.95" customHeight="1" x14ac:dyDescent="0.25"/>
    <row r="12" spans="2:3" ht="18.95" customHeight="1" x14ac:dyDescent="0.25"/>
    <row r="13" spans="2:3" x14ac:dyDescent="0.25">
      <c r="B13" s="1" t="s">
        <v>1</v>
      </c>
    </row>
    <row r="14" spans="2:3" x14ac:dyDescent="0.25">
      <c r="C14" s="1" t="s">
        <v>82</v>
      </c>
    </row>
    <row r="15" spans="2:3" x14ac:dyDescent="0.25">
      <c r="C15" s="1" t="s">
        <v>131</v>
      </c>
    </row>
    <row r="16" spans="2:3" x14ac:dyDescent="0.25">
      <c r="C16" s="1" t="s">
        <v>132</v>
      </c>
    </row>
    <row r="17" spans="2:3" x14ac:dyDescent="0.25">
      <c r="C17" s="1" t="s">
        <v>133</v>
      </c>
    </row>
    <row r="18" spans="2:3" x14ac:dyDescent="0.25">
      <c r="C18" s="1" t="s">
        <v>134</v>
      </c>
    </row>
    <row r="19" spans="2:3" x14ac:dyDescent="0.25">
      <c r="B19" s="1" t="s">
        <v>2</v>
      </c>
    </row>
    <row r="20" spans="2:3" x14ac:dyDescent="0.25">
      <c r="C20" s="1" t="s">
        <v>3</v>
      </c>
    </row>
    <row r="21" spans="2:3" x14ac:dyDescent="0.25">
      <c r="B21" s="1" t="s">
        <v>4</v>
      </c>
    </row>
    <row r="22" spans="2:3" x14ac:dyDescent="0.25">
      <c r="B22" s="1" t="s">
        <v>83</v>
      </c>
    </row>
    <row r="23" spans="2:3" x14ac:dyDescent="0.25">
      <c r="C23" s="1" t="s">
        <v>84</v>
      </c>
    </row>
    <row r="24" spans="2:3" x14ac:dyDescent="0.25">
      <c r="B24" s="1" t="s">
        <v>5</v>
      </c>
    </row>
    <row r="25" spans="2:3" x14ac:dyDescent="0.25">
      <c r="C25" s="1" t="s">
        <v>6</v>
      </c>
    </row>
    <row r="26" spans="2:3" ht="42.75" customHeight="1" x14ac:dyDescent="0.25"/>
    <row r="27" spans="2:3" x14ac:dyDescent="0.25">
      <c r="B27" s="1" t="s">
        <v>85</v>
      </c>
    </row>
    <row r="28" spans="2:3" x14ac:dyDescent="0.25">
      <c r="B28" s="1" t="s">
        <v>106</v>
      </c>
    </row>
    <row r="29" spans="2:3" x14ac:dyDescent="0.25">
      <c r="C29" s="1" t="s">
        <v>86</v>
      </c>
    </row>
    <row r="30" spans="2:3" x14ac:dyDescent="0.25">
      <c r="C30" s="1" t="s">
        <v>87</v>
      </c>
    </row>
    <row r="31" spans="2:3" x14ac:dyDescent="0.25">
      <c r="B31" s="1" t="s">
        <v>119</v>
      </c>
    </row>
    <row r="32" spans="2:3" x14ac:dyDescent="0.25">
      <c r="B32" s="1" t="s">
        <v>120</v>
      </c>
    </row>
    <row r="33" spans="2:3" ht="13.5" customHeight="1" x14ac:dyDescent="0.25"/>
    <row r="34" spans="2:3" x14ac:dyDescent="0.25">
      <c r="B34" s="1" t="s">
        <v>88</v>
      </c>
    </row>
    <row r="35" spans="2:3" x14ac:dyDescent="0.25">
      <c r="C35" s="1" t="s">
        <v>40</v>
      </c>
    </row>
    <row r="36" spans="2:3" x14ac:dyDescent="0.25">
      <c r="C36" s="1" t="s">
        <v>89</v>
      </c>
    </row>
    <row r="37" spans="2:3" x14ac:dyDescent="0.25">
      <c r="C37" s="1" t="s">
        <v>90</v>
      </c>
    </row>
    <row r="42" spans="2:3" x14ac:dyDescent="0.25">
      <c r="B42" s="1" t="s">
        <v>91</v>
      </c>
    </row>
    <row r="43" spans="2:3" x14ac:dyDescent="0.25">
      <c r="C43" s="1" t="s">
        <v>93</v>
      </c>
    </row>
    <row r="44" spans="2:3" x14ac:dyDescent="0.25">
      <c r="B44" s="1" t="s">
        <v>94</v>
      </c>
      <c r="C44" s="19"/>
    </row>
    <row r="45" spans="2:3" x14ac:dyDescent="0.25">
      <c r="C45" s="1" t="s">
        <v>124</v>
      </c>
    </row>
    <row r="49" spans="2:3" x14ac:dyDescent="0.25">
      <c r="B49" s="1" t="s">
        <v>125</v>
      </c>
    </row>
    <row r="50" spans="2:3" ht="18" customHeight="1" x14ac:dyDescent="0.25">
      <c r="B50" s="1" t="s">
        <v>63</v>
      </c>
    </row>
    <row r="51" spans="2:3" x14ac:dyDescent="0.25">
      <c r="B51" s="1" t="s">
        <v>92</v>
      </c>
    </row>
    <row r="52" spans="2:3" x14ac:dyDescent="0.25">
      <c r="C52" s="19" t="s">
        <v>62</v>
      </c>
    </row>
    <row r="53" spans="2:3" ht="20.25" customHeight="1" x14ac:dyDescent="0.25">
      <c r="C53" s="1" t="s">
        <v>79</v>
      </c>
    </row>
    <row r="54" spans="2:3" x14ac:dyDescent="0.25">
      <c r="C54" s="1" t="s">
        <v>64</v>
      </c>
    </row>
    <row r="55" spans="2:3" x14ac:dyDescent="0.25">
      <c r="C55" s="1" t="s">
        <v>107</v>
      </c>
    </row>
    <row r="56" spans="2:3" x14ac:dyDescent="0.25">
      <c r="C56" s="1" t="s">
        <v>65</v>
      </c>
    </row>
    <row r="57" spans="2:3" x14ac:dyDescent="0.25">
      <c r="C57" s="1" t="s">
        <v>126</v>
      </c>
    </row>
    <row r="58" spans="2:3" x14ac:dyDescent="0.25">
      <c r="C58" s="1" t="s">
        <v>127</v>
      </c>
    </row>
    <row r="61" spans="2:3" x14ac:dyDescent="0.25">
      <c r="C61" s="19" t="s">
        <v>69</v>
      </c>
    </row>
    <row r="62" spans="2:3" x14ac:dyDescent="0.25">
      <c r="C62" s="19" t="s">
        <v>104</v>
      </c>
    </row>
    <row r="63" spans="2:3" x14ac:dyDescent="0.25">
      <c r="C63" s="19" t="s">
        <v>70</v>
      </c>
    </row>
    <row r="64" spans="2:3" x14ac:dyDescent="0.25">
      <c r="C64" s="19" t="s">
        <v>71</v>
      </c>
    </row>
    <row r="65" spans="2:3" x14ac:dyDescent="0.25">
      <c r="C65" s="19"/>
    </row>
    <row r="66" spans="2:3" x14ac:dyDescent="0.25">
      <c r="C66" s="19"/>
    </row>
    <row r="67" spans="2:3" x14ac:dyDescent="0.25">
      <c r="C67" s="19"/>
    </row>
    <row r="68" spans="2:3" x14ac:dyDescent="0.25">
      <c r="C68" s="19"/>
    </row>
    <row r="69" spans="2:3" x14ac:dyDescent="0.25">
      <c r="B69" s="1" t="s">
        <v>128</v>
      </c>
    </row>
    <row r="70" spans="2:3" ht="15" customHeight="1" x14ac:dyDescent="0.25">
      <c r="B70" s="62" t="s">
        <v>96</v>
      </c>
    </row>
    <row r="71" spans="2:3" ht="15" customHeight="1" x14ac:dyDescent="0.25">
      <c r="B71" s="62" t="s">
        <v>145</v>
      </c>
    </row>
    <row r="72" spans="2:3" ht="15" customHeight="1" x14ac:dyDescent="0.25">
      <c r="B72" s="62" t="s">
        <v>146</v>
      </c>
    </row>
    <row r="73" spans="2:3" ht="15" customHeight="1" x14ac:dyDescent="0.25">
      <c r="B73" s="62" t="s">
        <v>121</v>
      </c>
    </row>
    <row r="74" spans="2:3" x14ac:dyDescent="0.25">
      <c r="B74" s="1" t="s">
        <v>109</v>
      </c>
    </row>
    <row r="75" spans="2:3" x14ac:dyDescent="0.25">
      <c r="C75" s="1" t="s">
        <v>108</v>
      </c>
    </row>
    <row r="76" spans="2:3" x14ac:dyDescent="0.25">
      <c r="C76" s="1" t="s">
        <v>80</v>
      </c>
    </row>
    <row r="77" spans="2:3" x14ac:dyDescent="0.25">
      <c r="C77" s="1" t="s">
        <v>72</v>
      </c>
    </row>
    <row r="78" spans="2:3" x14ac:dyDescent="0.25">
      <c r="C78" s="1" t="s">
        <v>73</v>
      </c>
    </row>
    <row r="79" spans="2:3" x14ac:dyDescent="0.25">
      <c r="C79" s="1" t="s">
        <v>74</v>
      </c>
    </row>
    <row r="80" spans="2:3" x14ac:dyDescent="0.25">
      <c r="C80" s="1" t="s">
        <v>75</v>
      </c>
    </row>
    <row r="81" spans="2:3" x14ac:dyDescent="0.25">
      <c r="C81" s="1" t="s">
        <v>76</v>
      </c>
    </row>
    <row r="82" spans="2:3" x14ac:dyDescent="0.25">
      <c r="C82" s="1" t="s">
        <v>77</v>
      </c>
    </row>
    <row r="83" spans="2:3" x14ac:dyDescent="0.25">
      <c r="B83" s="1" t="s">
        <v>78</v>
      </c>
    </row>
    <row r="84" spans="2:3" ht="15" customHeight="1" x14ac:dyDescent="0.25">
      <c r="B84" s="1" t="s">
        <v>129</v>
      </c>
    </row>
    <row r="85" spans="2:3" ht="15" customHeight="1" x14ac:dyDescent="0.25">
      <c r="C85" s="1" t="s">
        <v>95</v>
      </c>
    </row>
    <row r="86" spans="2:3" x14ac:dyDescent="0.25">
      <c r="B86" s="1" t="s">
        <v>130</v>
      </c>
    </row>
    <row r="87" spans="2:3" x14ac:dyDescent="0.25">
      <c r="C87" s="1" t="s">
        <v>97</v>
      </c>
    </row>
    <row r="88" spans="2:3" x14ac:dyDescent="0.25">
      <c r="C88" s="1" t="s">
        <v>98</v>
      </c>
    </row>
    <row r="89" spans="2:3" ht="12.95" customHeight="1" x14ac:dyDescent="0.25"/>
    <row r="90" spans="2:3" ht="12.95" customHeight="1" x14ac:dyDescent="0.25"/>
    <row r="91" spans="2:3" ht="12.95" customHeight="1" x14ac:dyDescent="0.25"/>
    <row r="92" spans="2:3" ht="15" customHeight="1" x14ac:dyDescent="0.25">
      <c r="B92" s="2" t="s">
        <v>67</v>
      </c>
    </row>
    <row r="93" spans="2:3" ht="6.95" customHeight="1" x14ac:dyDescent="0.25"/>
    <row r="94" spans="2:3" ht="15" customHeight="1" x14ac:dyDescent="0.25">
      <c r="B94" s="1" t="s">
        <v>137</v>
      </c>
    </row>
    <row r="95" spans="2:3" x14ac:dyDescent="0.25">
      <c r="B95" s="1" t="s">
        <v>66</v>
      </c>
      <c r="C95" s="1" t="s">
        <v>68</v>
      </c>
    </row>
    <row r="102" spans="2:2" x14ac:dyDescent="0.25">
      <c r="B102" s="1" t="s">
        <v>138</v>
      </c>
    </row>
    <row r="112" spans="2:2" ht="29.25" customHeight="1" x14ac:dyDescent="0.25">
      <c r="B112" s="1" t="s">
        <v>139</v>
      </c>
    </row>
    <row r="113" spans="2:5" ht="9" customHeight="1" x14ac:dyDescent="0.25"/>
    <row r="114" spans="2:5" x14ac:dyDescent="0.25">
      <c r="C114" s="1" t="s">
        <v>122</v>
      </c>
    </row>
    <row r="115" spans="2:5" ht="6" customHeight="1" x14ac:dyDescent="0.3">
      <c r="B115" s="2"/>
      <c r="C115" s="61"/>
    </row>
    <row r="116" spans="2:5" ht="8.1" customHeight="1" x14ac:dyDescent="0.25"/>
    <row r="117" spans="2:5" ht="15.75" customHeight="1" x14ac:dyDescent="0.25"/>
    <row r="118" spans="2:5" ht="15.75" customHeight="1" x14ac:dyDescent="0.25"/>
    <row r="119" spans="2:5" ht="15.75" customHeight="1" x14ac:dyDescent="0.25"/>
    <row r="120" spans="2:5" ht="15.75" customHeight="1" x14ac:dyDescent="0.25"/>
    <row r="121" spans="2:5" x14ac:dyDescent="0.25">
      <c r="C121" s="1" t="s">
        <v>136</v>
      </c>
    </row>
    <row r="122" spans="2:5" ht="17.25" x14ac:dyDescent="0.3">
      <c r="C122" s="1" t="s">
        <v>135</v>
      </c>
      <c r="E122" s="61" t="s">
        <v>123</v>
      </c>
    </row>
    <row r="127" spans="2:5" ht="11.25" customHeight="1" x14ac:dyDescent="0.25"/>
  </sheetData>
  <hyperlinks>
    <hyperlink ref="E122" r:id="rId1"/>
  </hyperlinks>
  <pageMargins left="0.7" right="0.7" top="0.75" bottom="0.75" header="0.3" footer="0.3"/>
  <pageSetup scale="91" fitToHeight="6" orientation="landscape" r:id="rId2"/>
  <rowBreaks count="2" manualBreakCount="2">
    <brk id="65" max="15" man="1"/>
    <brk id="101" max="15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3"/>
  <sheetViews>
    <sheetView topLeftCell="A17" workbookViewId="0">
      <pane xSplit="17085" ySplit="2295" topLeftCell="N66"/>
      <selection activeCell="I19" sqref="I19"/>
      <selection pane="topRight" activeCell="N51" sqref="N51"/>
      <selection pane="bottomLeft" activeCell="G76" sqref="G76"/>
      <selection pane="bottomRight" activeCell="N66" sqref="N66"/>
    </sheetView>
  </sheetViews>
  <sheetFormatPr defaultColWidth="9.140625" defaultRowHeight="15" x14ac:dyDescent="0.25"/>
  <cols>
    <col min="1" max="1" width="4.7109375" style="4" customWidth="1"/>
    <col min="2" max="2" width="44.7109375" style="4" customWidth="1"/>
    <col min="3" max="3" width="11" style="4" customWidth="1"/>
    <col min="4" max="4" width="10.7109375" style="4" customWidth="1"/>
    <col min="5" max="5" width="9.85546875" style="4" customWidth="1"/>
    <col min="6" max="6" width="11.140625" style="4" customWidth="1"/>
    <col min="7" max="8" width="9.85546875" style="4" customWidth="1"/>
    <col min="9" max="9" width="9.140625" style="4"/>
    <col min="10" max="10" width="10.5703125" style="4" bestFit="1" customWidth="1"/>
    <col min="11" max="16384" width="9.140625" style="4"/>
  </cols>
  <sheetData>
    <row r="1" spans="2:10" ht="15.75" thickBot="1" x14ac:dyDescent="0.3"/>
    <row r="2" spans="2:10" ht="26.25" customHeight="1" thickBot="1" x14ac:dyDescent="0.3">
      <c r="B2" s="67" t="s">
        <v>28</v>
      </c>
      <c r="C2" s="68"/>
      <c r="D2" s="68"/>
      <c r="E2" s="68"/>
      <c r="F2" s="68"/>
      <c r="G2" s="68"/>
      <c r="H2" s="68"/>
      <c r="I2" s="68"/>
      <c r="J2" s="69"/>
    </row>
    <row r="3" spans="2:10" ht="5.25" customHeight="1" x14ac:dyDescent="0.25">
      <c r="B3" s="40"/>
      <c r="C3" s="43"/>
      <c r="D3" s="32"/>
      <c r="E3" s="32"/>
      <c r="F3" s="32"/>
      <c r="G3" s="32"/>
      <c r="H3" s="32"/>
      <c r="I3" s="32"/>
      <c r="J3" s="33"/>
    </row>
    <row r="4" spans="2:10" ht="17.25" x14ac:dyDescent="0.25">
      <c r="B4" s="41"/>
      <c r="C4" s="35"/>
      <c r="D4" s="44" t="s">
        <v>8</v>
      </c>
      <c r="E4" s="44" t="s">
        <v>9</v>
      </c>
      <c r="F4" s="44" t="s">
        <v>10</v>
      </c>
      <c r="G4" s="44" t="s">
        <v>11</v>
      </c>
      <c r="H4" s="44" t="s">
        <v>12</v>
      </c>
      <c r="I4" s="44" t="s">
        <v>13</v>
      </c>
      <c r="J4" s="45" t="s">
        <v>14</v>
      </c>
    </row>
    <row r="5" spans="2:10" x14ac:dyDescent="0.25">
      <c r="B5" s="41"/>
      <c r="C5" s="37" t="s">
        <v>7</v>
      </c>
      <c r="D5" s="46">
        <v>291000</v>
      </c>
      <c r="E5" s="46">
        <v>365000</v>
      </c>
      <c r="F5" s="46">
        <v>387000</v>
      </c>
      <c r="G5" s="46">
        <v>329000</v>
      </c>
      <c r="H5" s="46">
        <v>238000</v>
      </c>
      <c r="I5" s="46">
        <v>145000</v>
      </c>
      <c r="J5" s="47">
        <v>92000</v>
      </c>
    </row>
    <row r="6" spans="2:10" ht="7.5" customHeight="1" thickBot="1" x14ac:dyDescent="0.3">
      <c r="B6" s="42"/>
      <c r="C6" s="48"/>
      <c r="D6" s="9"/>
      <c r="E6" s="9"/>
      <c r="F6" s="9"/>
      <c r="G6" s="9"/>
      <c r="H6" s="9"/>
      <c r="I6" s="9"/>
      <c r="J6" s="49"/>
    </row>
    <row r="7" spans="2:10" ht="23.25" customHeight="1" x14ac:dyDescent="0.25">
      <c r="B7" s="31" t="s">
        <v>16</v>
      </c>
      <c r="C7" s="32"/>
      <c r="D7" s="33"/>
      <c r="E7" s="22"/>
      <c r="F7" s="23"/>
      <c r="G7" s="23"/>
      <c r="H7" s="23"/>
      <c r="I7" s="23"/>
      <c r="J7" s="24"/>
    </row>
    <row r="8" spans="2:10" x14ac:dyDescent="0.25">
      <c r="B8" s="34" t="s">
        <v>17</v>
      </c>
      <c r="C8" s="59" t="s">
        <v>110</v>
      </c>
      <c r="D8" s="53">
        <v>0.4</v>
      </c>
      <c r="E8" s="25"/>
      <c r="F8" s="26"/>
      <c r="G8" s="26"/>
      <c r="H8" s="26"/>
      <c r="I8" s="26"/>
      <c r="J8" s="27"/>
    </row>
    <row r="9" spans="2:10" x14ac:dyDescent="0.25">
      <c r="B9" s="34" t="s">
        <v>18</v>
      </c>
      <c r="C9" s="59" t="s">
        <v>111</v>
      </c>
      <c r="D9" s="53">
        <v>0.45</v>
      </c>
      <c r="E9" s="25"/>
      <c r="F9" s="26"/>
      <c r="G9" s="26"/>
      <c r="H9" s="26"/>
      <c r="I9" s="26"/>
      <c r="J9" s="27"/>
    </row>
    <row r="10" spans="2:10" x14ac:dyDescent="0.25">
      <c r="B10" s="34" t="s">
        <v>19</v>
      </c>
      <c r="C10" s="59" t="s">
        <v>112</v>
      </c>
      <c r="D10" s="53">
        <v>0.15</v>
      </c>
      <c r="E10" s="25"/>
      <c r="F10" s="26"/>
      <c r="G10" s="26"/>
      <c r="H10" s="26"/>
      <c r="I10" s="26"/>
      <c r="J10" s="27"/>
    </row>
    <row r="11" spans="2:10" ht="8.25" customHeight="1" x14ac:dyDescent="0.25">
      <c r="B11" s="50"/>
      <c r="C11" s="60"/>
      <c r="D11" s="54"/>
      <c r="E11" s="25"/>
      <c r="F11" s="26"/>
      <c r="G11" s="26"/>
      <c r="H11" s="26"/>
      <c r="I11" s="26"/>
      <c r="J11" s="27"/>
    </row>
    <row r="12" spans="2:10" ht="20.25" customHeight="1" x14ac:dyDescent="0.25">
      <c r="B12" s="37" t="s">
        <v>20</v>
      </c>
      <c r="C12" s="59" t="s">
        <v>113</v>
      </c>
      <c r="D12" s="53">
        <v>0.5</v>
      </c>
      <c r="E12" s="25"/>
      <c r="F12" s="26"/>
      <c r="G12" s="26"/>
      <c r="H12" s="26"/>
      <c r="I12" s="26"/>
      <c r="J12" s="27"/>
    </row>
    <row r="13" spans="2:10" x14ac:dyDescent="0.25">
      <c r="B13" s="34" t="s">
        <v>34</v>
      </c>
      <c r="C13" s="59" t="s">
        <v>114</v>
      </c>
      <c r="D13" s="53">
        <v>0.6</v>
      </c>
      <c r="E13" s="25"/>
      <c r="F13" s="26"/>
      <c r="G13" s="26"/>
      <c r="H13" s="26"/>
      <c r="I13" s="26"/>
      <c r="J13" s="27"/>
    </row>
    <row r="14" spans="2:10" x14ac:dyDescent="0.25">
      <c r="B14" s="34" t="s">
        <v>35</v>
      </c>
      <c r="C14" s="59" t="s">
        <v>115</v>
      </c>
      <c r="D14" s="53">
        <v>0.4</v>
      </c>
      <c r="E14" s="25"/>
      <c r="F14" s="26"/>
      <c r="G14" s="26"/>
      <c r="H14" s="26"/>
      <c r="I14" s="26"/>
      <c r="J14" s="27"/>
    </row>
    <row r="15" spans="2:10" ht="6" customHeight="1" x14ac:dyDescent="0.25">
      <c r="B15" s="52"/>
      <c r="C15" s="60"/>
      <c r="D15" s="55"/>
      <c r="E15" s="25"/>
      <c r="F15" s="26"/>
      <c r="G15" s="26"/>
      <c r="H15" s="26"/>
      <c r="I15" s="26"/>
      <c r="J15" s="27"/>
    </row>
    <row r="16" spans="2:10" ht="17.25" customHeight="1" x14ac:dyDescent="0.25">
      <c r="B16" s="38" t="s">
        <v>49</v>
      </c>
      <c r="C16" s="59"/>
      <c r="D16" s="53"/>
      <c r="E16" s="25"/>
      <c r="F16" s="26"/>
      <c r="G16" s="26"/>
      <c r="H16" s="26"/>
      <c r="I16" s="26"/>
      <c r="J16" s="27"/>
    </row>
    <row r="17" spans="2:13" x14ac:dyDescent="0.25">
      <c r="B17" s="34" t="s">
        <v>21</v>
      </c>
      <c r="C17" s="59" t="s">
        <v>41</v>
      </c>
      <c r="D17" s="53">
        <v>0.2</v>
      </c>
      <c r="E17" s="25"/>
      <c r="F17" s="26"/>
      <c r="G17" s="26"/>
      <c r="H17" s="26"/>
      <c r="I17" s="26"/>
      <c r="J17" s="27"/>
      <c r="M17" s="4" t="s">
        <v>141</v>
      </c>
    </row>
    <row r="18" spans="2:13" ht="15.75" thickBot="1" x14ac:dyDescent="0.3">
      <c r="B18" s="34" t="s">
        <v>25</v>
      </c>
      <c r="C18" s="59" t="s">
        <v>116</v>
      </c>
      <c r="D18" s="56">
        <v>50000</v>
      </c>
      <c r="E18" s="25"/>
      <c r="F18" s="26"/>
      <c r="G18" s="26"/>
      <c r="H18" s="26"/>
      <c r="I18" s="26"/>
      <c r="J18" s="27"/>
      <c r="M18" s="4" t="s">
        <v>142</v>
      </c>
    </row>
    <row r="19" spans="2:13" ht="15.75" thickBot="1" x14ac:dyDescent="0.3">
      <c r="B19" s="34" t="s">
        <v>26</v>
      </c>
      <c r="C19" s="59" t="s">
        <v>117</v>
      </c>
      <c r="D19" s="56">
        <v>200000</v>
      </c>
      <c r="E19" s="25"/>
      <c r="F19" s="65" t="s">
        <v>140</v>
      </c>
      <c r="G19" s="26"/>
      <c r="H19" s="26"/>
      <c r="I19" s="66" t="s">
        <v>141</v>
      </c>
      <c r="J19" s="27"/>
      <c r="M19" s="4" t="s">
        <v>143</v>
      </c>
    </row>
    <row r="20" spans="2:13" x14ac:dyDescent="0.25">
      <c r="B20" s="34" t="s">
        <v>27</v>
      </c>
      <c r="C20" s="59" t="s">
        <v>118</v>
      </c>
      <c r="D20" s="56">
        <v>15000</v>
      </c>
      <c r="E20" s="25"/>
      <c r="F20" s="26"/>
      <c r="G20" s="26"/>
      <c r="H20" s="26"/>
      <c r="I20" s="26"/>
      <c r="J20" s="27"/>
      <c r="M20" s="4" t="s">
        <v>144</v>
      </c>
    </row>
    <row r="21" spans="2:13" ht="6.75" customHeight="1" x14ac:dyDescent="0.25">
      <c r="B21" s="50"/>
      <c r="C21" s="8"/>
      <c r="D21" s="51"/>
      <c r="E21" s="25"/>
      <c r="F21" s="26"/>
      <c r="G21" s="26"/>
      <c r="H21" s="26"/>
      <c r="I21" s="26"/>
      <c r="J21" s="27"/>
    </row>
    <row r="22" spans="2:13" x14ac:dyDescent="0.25">
      <c r="B22" s="37" t="s">
        <v>22</v>
      </c>
      <c r="C22" s="10"/>
      <c r="D22" s="36"/>
      <c r="E22" s="25"/>
      <c r="F22" s="26"/>
      <c r="G22" s="26"/>
      <c r="H22" s="26"/>
      <c r="I22" s="26"/>
      <c r="J22" s="27"/>
    </row>
    <row r="23" spans="2:13" x14ac:dyDescent="0.25">
      <c r="B23" s="34" t="s">
        <v>23</v>
      </c>
      <c r="C23" s="10"/>
      <c r="D23" s="57">
        <v>10000</v>
      </c>
      <c r="E23" s="25"/>
      <c r="F23" s="26"/>
      <c r="G23" s="26"/>
      <c r="H23" s="26"/>
      <c r="I23" s="26"/>
      <c r="J23" s="27"/>
    </row>
    <row r="24" spans="2:13" ht="15.75" thickBot="1" x14ac:dyDescent="0.3">
      <c r="B24" s="39" t="s">
        <v>24</v>
      </c>
      <c r="C24" s="9"/>
      <c r="D24" s="58">
        <v>30000</v>
      </c>
      <c r="E24" s="28"/>
      <c r="F24" s="29"/>
      <c r="G24" s="29"/>
      <c r="H24" s="29"/>
      <c r="I24" s="29"/>
      <c r="J24" s="30"/>
    </row>
    <row r="25" spans="2:13" ht="2.25" customHeight="1" x14ac:dyDescent="0.25">
      <c r="B25" s="10"/>
      <c r="C25" s="10"/>
      <c r="D25" s="10"/>
      <c r="E25" s="10"/>
      <c r="F25" s="10"/>
      <c r="G25" s="10"/>
      <c r="H25" s="10"/>
      <c r="I25" s="10"/>
      <c r="J25" s="10"/>
    </row>
    <row r="26" spans="2:13" ht="24" customHeight="1" x14ac:dyDescent="0.25">
      <c r="B26" s="70" t="s">
        <v>29</v>
      </c>
      <c r="C26" s="70"/>
      <c r="D26" s="70"/>
      <c r="E26" s="70"/>
      <c r="F26" s="70"/>
      <c r="G26" s="70"/>
      <c r="H26" s="70"/>
      <c r="I26" s="70"/>
      <c r="J26" s="70"/>
    </row>
    <row r="27" spans="2:13" ht="24.75" customHeight="1" x14ac:dyDescent="0.25">
      <c r="D27" s="6"/>
      <c r="E27" s="6"/>
      <c r="F27" s="6" t="s">
        <v>10</v>
      </c>
      <c r="G27" s="6" t="s">
        <v>11</v>
      </c>
      <c r="H27" s="6" t="s">
        <v>12</v>
      </c>
      <c r="I27" s="6" t="s">
        <v>13</v>
      </c>
      <c r="J27" s="6" t="s">
        <v>14</v>
      </c>
    </row>
    <row r="28" spans="2:13" x14ac:dyDescent="0.25">
      <c r="B28" s="7" t="s">
        <v>30</v>
      </c>
    </row>
    <row r="29" spans="2:13" x14ac:dyDescent="0.25">
      <c r="B29" s="5" t="s">
        <v>31</v>
      </c>
      <c r="F29" s="4">
        <f>Sales*Collect0</f>
        <v>154800</v>
      </c>
      <c r="G29" s="4">
        <f>Sales*Collect0</f>
        <v>131600</v>
      </c>
      <c r="H29" s="4">
        <f>Sales*Collect0</f>
        <v>95200</v>
      </c>
      <c r="I29" s="4">
        <f>Sales*Collect0</f>
        <v>58000</v>
      </c>
      <c r="J29" s="4">
        <f>Sales*Collect0</f>
        <v>36800</v>
      </c>
    </row>
    <row r="30" spans="2:13" x14ac:dyDescent="0.25">
      <c r="B30" s="5" t="s">
        <v>32</v>
      </c>
      <c r="F30" s="4">
        <f>Collect1*E5</f>
        <v>164250</v>
      </c>
      <c r="G30" s="4">
        <f>Collect1*F5</f>
        <v>174150</v>
      </c>
      <c r="H30" s="4">
        <f>Collect1*G5</f>
        <v>148050</v>
      </c>
      <c r="I30" s="4">
        <f>Collect1*H5</f>
        <v>107100</v>
      </c>
      <c r="J30" s="4">
        <f>Collect1*I5</f>
        <v>65250</v>
      </c>
    </row>
    <row r="31" spans="2:13" ht="17.25" x14ac:dyDescent="0.4">
      <c r="B31" s="11" t="s">
        <v>33</v>
      </c>
      <c r="F31" s="63">
        <f>Collect2*D5</f>
        <v>43650</v>
      </c>
      <c r="G31" s="63">
        <f>Collect2*E5</f>
        <v>54750</v>
      </c>
      <c r="H31" s="63">
        <f>Collect2*F5</f>
        <v>58050</v>
      </c>
      <c r="I31" s="63">
        <f>Collect2*G5</f>
        <v>49350</v>
      </c>
      <c r="J31" s="63">
        <f>Collect2*H5</f>
        <v>35700</v>
      </c>
    </row>
    <row r="32" spans="2:13" s="13" customFormat="1" x14ac:dyDescent="0.25">
      <c r="B32" s="12" t="s">
        <v>37</v>
      </c>
      <c r="F32" s="13">
        <f>SUM(F29:F31)</f>
        <v>362700</v>
      </c>
      <c r="G32" s="13">
        <f>SUM(G29:G31)</f>
        <v>360500</v>
      </c>
      <c r="H32" s="13">
        <f>SUM(H29:H31)</f>
        <v>301300</v>
      </c>
      <c r="I32" s="13">
        <f>SUM(I29:I31)</f>
        <v>214450</v>
      </c>
      <c r="J32" s="13">
        <f>SUM(J29:J31)</f>
        <v>137750</v>
      </c>
    </row>
    <row r="33" spans="2:10" ht="7.5" customHeight="1" x14ac:dyDescent="0.25"/>
    <row r="34" spans="2:10" x14ac:dyDescent="0.25">
      <c r="B34" s="7" t="s">
        <v>36</v>
      </c>
    </row>
    <row r="35" spans="2:10" x14ac:dyDescent="0.25">
      <c r="B35" s="64" t="s">
        <v>99</v>
      </c>
      <c r="C35" s="8"/>
      <c r="D35" s="8">
        <f t="shared" ref="D35:I35" si="0">RMCost*E5</f>
        <v>182500</v>
      </c>
      <c r="E35" s="8">
        <f t="shared" si="0"/>
        <v>193500</v>
      </c>
      <c r="F35" s="8">
        <f t="shared" si="0"/>
        <v>164500</v>
      </c>
      <c r="G35" s="8">
        <f t="shared" si="0"/>
        <v>119000</v>
      </c>
      <c r="H35" s="8">
        <f t="shared" si="0"/>
        <v>72500</v>
      </c>
      <c r="I35" s="8">
        <f t="shared" si="0"/>
        <v>46000</v>
      </c>
      <c r="J35" s="8"/>
    </row>
    <row r="36" spans="2:10" ht="26.25" customHeight="1" x14ac:dyDescent="0.25">
      <c r="B36" s="5" t="s">
        <v>50</v>
      </c>
      <c r="F36" s="4">
        <f>RMPmt1*E35</f>
        <v>116100</v>
      </c>
      <c r="G36" s="4">
        <f>RMPmt1*F35</f>
        <v>98700</v>
      </c>
      <c r="H36" s="4">
        <f>RMPmt1*G35</f>
        <v>71400</v>
      </c>
      <c r="I36" s="4">
        <f>RMPmt1*H35</f>
        <v>43500</v>
      </c>
    </row>
    <row r="37" spans="2:10" ht="17.25" x14ac:dyDescent="0.4">
      <c r="B37" s="14" t="s">
        <v>51</v>
      </c>
      <c r="F37" s="63">
        <f>RMPmt2*D35</f>
        <v>73000</v>
      </c>
      <c r="G37" s="63">
        <f>RMPmt2*E35</f>
        <v>77400</v>
      </c>
      <c r="H37" s="63">
        <f>RMPmt2*F35</f>
        <v>65800</v>
      </c>
      <c r="I37" s="63">
        <f>RMPmt2*G35</f>
        <v>47600</v>
      </c>
    </row>
    <row r="38" spans="2:10" s="13" customFormat="1" x14ac:dyDescent="0.25">
      <c r="B38" s="12" t="s">
        <v>53</v>
      </c>
      <c r="F38" s="13">
        <f>SUM(F36:F37)</f>
        <v>189100</v>
      </c>
      <c r="G38" s="13">
        <f t="shared" ref="G38:I38" si="1">SUM(G36:G37)</f>
        <v>176100</v>
      </c>
      <c r="H38" s="13">
        <f t="shared" si="1"/>
        <v>137200</v>
      </c>
      <c r="I38" s="13">
        <f t="shared" si="1"/>
        <v>91100</v>
      </c>
    </row>
    <row r="39" spans="2:10" ht="6" customHeight="1" x14ac:dyDescent="0.25"/>
    <row r="40" spans="2:10" ht="23.25" x14ac:dyDescent="0.25">
      <c r="B40" s="70" t="s">
        <v>38</v>
      </c>
      <c r="C40" s="70"/>
      <c r="D40" s="70"/>
      <c r="E40" s="70"/>
      <c r="F40" s="70"/>
      <c r="G40" s="70"/>
      <c r="H40" s="70"/>
      <c r="I40" s="70"/>
      <c r="J40" s="70"/>
    </row>
    <row r="41" spans="2:10" ht="21.75" customHeight="1" x14ac:dyDescent="0.25">
      <c r="D41" s="6"/>
      <c r="E41" s="6"/>
      <c r="F41" s="6" t="s">
        <v>10</v>
      </c>
      <c r="G41" s="6" t="s">
        <v>11</v>
      </c>
      <c r="H41" s="6" t="s">
        <v>12</v>
      </c>
      <c r="I41" s="6" t="s">
        <v>13</v>
      </c>
      <c r="J41" s="6"/>
    </row>
    <row r="42" spans="2:10" x14ac:dyDescent="0.25">
      <c r="B42" s="7" t="s">
        <v>15</v>
      </c>
      <c r="F42" s="4">
        <f>F32</f>
        <v>362700</v>
      </c>
      <c r="G42" s="4">
        <f t="shared" ref="G42:I42" si="2">G32</f>
        <v>360500</v>
      </c>
      <c r="H42" s="4">
        <f t="shared" si="2"/>
        <v>301300</v>
      </c>
      <c r="I42" s="4">
        <f t="shared" si="2"/>
        <v>214450</v>
      </c>
    </row>
    <row r="43" spans="2:10" x14ac:dyDescent="0.25">
      <c r="B43" s="7"/>
    </row>
    <row r="44" spans="2:10" x14ac:dyDescent="0.25">
      <c r="B44" s="7" t="s">
        <v>39</v>
      </c>
    </row>
    <row r="45" spans="2:10" x14ac:dyDescent="0.25">
      <c r="B45" s="5" t="s">
        <v>100</v>
      </c>
      <c r="F45" s="4">
        <f>F38</f>
        <v>189100</v>
      </c>
      <c r="G45" s="4">
        <f t="shared" ref="G45:I45" si="3">G38</f>
        <v>176100</v>
      </c>
      <c r="H45" s="4">
        <f t="shared" si="3"/>
        <v>137200</v>
      </c>
      <c r="I45" s="4">
        <f t="shared" si="3"/>
        <v>91100</v>
      </c>
    </row>
    <row r="46" spans="2:10" x14ac:dyDescent="0.25">
      <c r="B46" s="5" t="s">
        <v>41</v>
      </c>
      <c r="F46" s="4">
        <f>Wages*Sales</f>
        <v>77400</v>
      </c>
      <c r="G46" s="4">
        <f>Wages*Sales</f>
        <v>65800</v>
      </c>
      <c r="H46" s="4">
        <f>Wages*Sales</f>
        <v>47600</v>
      </c>
      <c r="I46" s="4">
        <f>Wages*Sales</f>
        <v>29000</v>
      </c>
    </row>
    <row r="47" spans="2:10" x14ac:dyDescent="0.25">
      <c r="B47" s="5" t="s">
        <v>42</v>
      </c>
      <c r="F47" s="4">
        <v>10000</v>
      </c>
      <c r="G47" s="4">
        <v>10000</v>
      </c>
      <c r="H47" s="4">
        <v>10000</v>
      </c>
      <c r="I47" s="4">
        <v>10000</v>
      </c>
    </row>
    <row r="48" spans="2:10" x14ac:dyDescent="0.25">
      <c r="B48" s="5" t="s">
        <v>43</v>
      </c>
      <c r="F48" s="4">
        <v>30000</v>
      </c>
      <c r="G48" s="4">
        <v>0</v>
      </c>
      <c r="H48" s="4">
        <v>0</v>
      </c>
      <c r="I48" s="4">
        <v>30000</v>
      </c>
    </row>
    <row r="49" spans="2:10" x14ac:dyDescent="0.25">
      <c r="B49" s="5" t="s">
        <v>44</v>
      </c>
      <c r="F49" s="4">
        <f>Dividend</f>
        <v>50000</v>
      </c>
      <c r="G49" s="4">
        <v>0</v>
      </c>
      <c r="H49" s="4">
        <v>0</v>
      </c>
      <c r="I49" s="4">
        <v>0</v>
      </c>
    </row>
    <row r="50" spans="2:10" x14ac:dyDescent="0.25">
      <c r="B50" s="5" t="s">
        <v>45</v>
      </c>
      <c r="F50" s="4">
        <v>25000</v>
      </c>
      <c r="G50" s="4">
        <v>0</v>
      </c>
      <c r="H50" s="4">
        <v>0</v>
      </c>
      <c r="I50" s="4">
        <v>25000</v>
      </c>
    </row>
    <row r="51" spans="2:10" ht="17.25" x14ac:dyDescent="0.4">
      <c r="B51" s="11" t="s">
        <v>46</v>
      </c>
      <c r="F51" s="63">
        <f>IF(I19="June",CapExp,0)</f>
        <v>200000</v>
      </c>
      <c r="G51" s="63">
        <f>IF($I$19="July",CapExp,0)</f>
        <v>0</v>
      </c>
      <c r="H51" s="63">
        <f>IF($I$19="August",CapExp,0)</f>
        <v>0</v>
      </c>
      <c r="I51" s="63">
        <f>IF($I$19="September",CapExp,0)</f>
        <v>0</v>
      </c>
    </row>
    <row r="52" spans="2:10" s="7" customFormat="1" x14ac:dyDescent="0.25">
      <c r="B52" s="7" t="s">
        <v>47</v>
      </c>
      <c r="F52" s="7">
        <f>SUM(F45:F51)</f>
        <v>581500</v>
      </c>
      <c r="G52" s="7">
        <f t="shared" ref="G52:I52" si="4">SUM(G45:G51)</f>
        <v>251900</v>
      </c>
      <c r="H52" s="7">
        <f t="shared" si="4"/>
        <v>194800</v>
      </c>
      <c r="I52" s="7">
        <f t="shared" si="4"/>
        <v>185100</v>
      </c>
    </row>
    <row r="53" spans="2:10" ht="8.25" customHeight="1" thickBot="1" x14ac:dyDescent="0.3">
      <c r="B53" s="9"/>
      <c r="C53" s="9"/>
      <c r="D53" s="9"/>
      <c r="E53" s="9"/>
      <c r="F53" s="9"/>
      <c r="G53" s="9"/>
      <c r="H53" s="9"/>
      <c r="I53" s="9"/>
      <c r="J53" s="9"/>
    </row>
    <row r="54" spans="2:10" s="13" customFormat="1" ht="20.25" customHeight="1" x14ac:dyDescent="0.25">
      <c r="B54" s="13" t="s">
        <v>48</v>
      </c>
      <c r="F54" s="13">
        <f>F42-F52</f>
        <v>-218800</v>
      </c>
      <c r="G54" s="13">
        <f t="shared" ref="G54:I54" si="5">G42-G52</f>
        <v>108600</v>
      </c>
      <c r="H54" s="13">
        <f t="shared" si="5"/>
        <v>106500</v>
      </c>
      <c r="I54" s="13">
        <f t="shared" si="5"/>
        <v>29350</v>
      </c>
    </row>
    <row r="55" spans="2:10" ht="6.75" customHeight="1" thickBot="1" x14ac:dyDescent="0.3">
      <c r="B55" s="9"/>
      <c r="C55" s="9"/>
      <c r="D55" s="9"/>
      <c r="E55" s="9"/>
      <c r="F55" s="9"/>
      <c r="G55" s="9"/>
      <c r="H55" s="9"/>
      <c r="I55" s="9"/>
      <c r="J55" s="9"/>
    </row>
    <row r="56" spans="2:10" ht="9" customHeight="1" x14ac:dyDescent="0.25"/>
    <row r="57" spans="2:10" ht="23.25" x14ac:dyDescent="0.25">
      <c r="B57" s="70" t="s">
        <v>52</v>
      </c>
      <c r="C57" s="70"/>
      <c r="D57" s="70"/>
      <c r="E57" s="70"/>
      <c r="F57" s="70"/>
      <c r="G57" s="70"/>
      <c r="H57" s="70"/>
      <c r="I57" s="70"/>
      <c r="J57" s="70"/>
    </row>
    <row r="58" spans="2:10" ht="9.75" customHeight="1" x14ac:dyDescent="0.25"/>
    <row r="59" spans="2:10" ht="17.25" x14ac:dyDescent="0.25">
      <c r="D59" s="6"/>
      <c r="E59" s="6" t="s">
        <v>9</v>
      </c>
      <c r="F59" s="6" t="s">
        <v>10</v>
      </c>
      <c r="G59" s="6" t="s">
        <v>11</v>
      </c>
      <c r="H59" s="6" t="s">
        <v>12</v>
      </c>
      <c r="I59" s="6" t="s">
        <v>13</v>
      </c>
      <c r="J59" s="6"/>
    </row>
    <row r="60" spans="2:10" x14ac:dyDescent="0.25">
      <c r="B60" s="4" t="s">
        <v>54</v>
      </c>
      <c r="F60" s="4">
        <f>E64</f>
        <v>20000</v>
      </c>
      <c r="G60" s="4">
        <f t="shared" ref="G60:I60" si="6">F64</f>
        <v>15000</v>
      </c>
      <c r="H60" s="4">
        <f t="shared" si="6"/>
        <v>15000</v>
      </c>
      <c r="I60" s="4">
        <f t="shared" si="6"/>
        <v>15000</v>
      </c>
    </row>
    <row r="61" spans="2:10" ht="17.25" x14ac:dyDescent="0.4">
      <c r="B61" s="15" t="s">
        <v>48</v>
      </c>
      <c r="F61" s="63">
        <f>F54</f>
        <v>-218800</v>
      </c>
      <c r="G61" s="63">
        <f t="shared" ref="G61:I61" si="7">G54</f>
        <v>108600</v>
      </c>
      <c r="H61" s="63">
        <f t="shared" si="7"/>
        <v>106500</v>
      </c>
      <c r="I61" s="63">
        <f t="shared" si="7"/>
        <v>29350</v>
      </c>
    </row>
    <row r="62" spans="2:10" s="7" customFormat="1" x14ac:dyDescent="0.25">
      <c r="B62" s="7" t="s">
        <v>55</v>
      </c>
      <c r="F62" s="7">
        <f>SUM(F60:F61)</f>
        <v>-198800</v>
      </c>
      <c r="G62" s="7">
        <f t="shared" ref="G62:I62" si="8">SUM(G60:G61)</f>
        <v>123600</v>
      </c>
      <c r="H62" s="7">
        <f t="shared" si="8"/>
        <v>121500</v>
      </c>
      <c r="I62" s="7">
        <f t="shared" si="8"/>
        <v>44350</v>
      </c>
    </row>
    <row r="63" spans="2:10" s="18" customFormat="1" ht="17.25" x14ac:dyDescent="0.4">
      <c r="B63" s="16" t="s">
        <v>57</v>
      </c>
      <c r="F63" s="63">
        <f>F64-F62</f>
        <v>213800</v>
      </c>
      <c r="G63" s="63">
        <f t="shared" ref="G63:I63" si="9">G64-G62</f>
        <v>-108600</v>
      </c>
      <c r="H63" s="63">
        <f t="shared" si="9"/>
        <v>-106500</v>
      </c>
      <c r="I63" s="63">
        <f t="shared" si="9"/>
        <v>-29350</v>
      </c>
    </row>
    <row r="64" spans="2:10" s="7" customFormat="1" x14ac:dyDescent="0.25">
      <c r="B64" s="7" t="s">
        <v>56</v>
      </c>
      <c r="E64" s="7">
        <v>20000</v>
      </c>
      <c r="F64" s="7">
        <f>CBMin</f>
        <v>15000</v>
      </c>
      <c r="G64" s="7">
        <f>CBMin</f>
        <v>15000</v>
      </c>
      <c r="H64" s="7">
        <f>CBMin</f>
        <v>15000</v>
      </c>
      <c r="I64" s="7">
        <f>CBMin</f>
        <v>15000</v>
      </c>
    </row>
    <row r="65" spans="2:10" s="7" customFormat="1" ht="6.75" customHeight="1" x14ac:dyDescent="0.25"/>
    <row r="66" spans="2:10" s="7" customFormat="1" ht="20.100000000000001" customHeight="1" x14ac:dyDescent="0.25">
      <c r="B66" s="20" t="s">
        <v>58</v>
      </c>
    </row>
    <row r="67" spans="2:10" ht="23.25" x14ac:dyDescent="0.25">
      <c r="B67" s="70" t="s">
        <v>101</v>
      </c>
      <c r="C67" s="70"/>
      <c r="D67" s="70"/>
      <c r="E67" s="70"/>
      <c r="F67" s="70"/>
      <c r="G67" s="70"/>
      <c r="H67" s="70"/>
      <c r="I67" s="70"/>
      <c r="J67" s="70"/>
    </row>
    <row r="68" spans="2:10" ht="17.25" x14ac:dyDescent="0.25">
      <c r="D68" s="6"/>
      <c r="E68" s="6" t="s">
        <v>9</v>
      </c>
      <c r="F68" s="6" t="s">
        <v>10</v>
      </c>
      <c r="G68" s="6" t="s">
        <v>11</v>
      </c>
      <c r="H68" s="6" t="s">
        <v>12</v>
      </c>
      <c r="I68" s="6" t="s">
        <v>13</v>
      </c>
      <c r="J68" s="6"/>
    </row>
    <row r="69" spans="2:10" s="7" customFormat="1" ht="24" customHeight="1" x14ac:dyDescent="0.25">
      <c r="B69" s="8" t="s">
        <v>59</v>
      </c>
      <c r="C69" s="21"/>
      <c r="D69" s="21"/>
      <c r="E69" s="21"/>
      <c r="F69" s="21">
        <f>F63</f>
        <v>213800</v>
      </c>
      <c r="G69" s="21">
        <f>F69+G63</f>
        <v>105200</v>
      </c>
      <c r="H69" s="21">
        <f>G69+H63</f>
        <v>-1300</v>
      </c>
      <c r="I69" s="21">
        <f t="shared" ref="I69" si="10">H69+I63</f>
        <v>-30650</v>
      </c>
      <c r="J69" s="21"/>
    </row>
    <row r="70" spans="2:10" s="7" customFormat="1" ht="20.45" customHeight="1" x14ac:dyDescent="0.25">
      <c r="B70" s="4" t="s">
        <v>60</v>
      </c>
      <c r="E70" s="7">
        <v>0</v>
      </c>
      <c r="F70" s="7">
        <f>IF(F69&gt;0,F69,0)</f>
        <v>213800</v>
      </c>
      <c r="G70" s="7">
        <f t="shared" ref="G70:I70" si="11">IF(G69&gt;0,G69,0)</f>
        <v>105200</v>
      </c>
      <c r="H70" s="7">
        <f t="shared" si="11"/>
        <v>0</v>
      </c>
      <c r="I70" s="7">
        <f t="shared" si="11"/>
        <v>0</v>
      </c>
    </row>
    <row r="71" spans="2:10" ht="16.5" customHeight="1" x14ac:dyDescent="0.25">
      <c r="B71" s="4" t="s">
        <v>61</v>
      </c>
      <c r="E71" s="4">
        <v>0</v>
      </c>
      <c r="F71" s="7">
        <f>-IF(F69&lt;0,F69,0)</f>
        <v>0</v>
      </c>
      <c r="G71" s="7">
        <f t="shared" ref="G71:I71" si="12">-IF(G69&lt;0,G69,0)</f>
        <v>0</v>
      </c>
      <c r="H71" s="7">
        <f>-IF(H69&lt;0,H69,0)</f>
        <v>1300</v>
      </c>
      <c r="I71" s="7">
        <f t="shared" si="12"/>
        <v>30650</v>
      </c>
      <c r="J71" s="7">
        <f t="shared" ref="J71" si="13">IF(J69&lt;0,J69,0)</f>
        <v>0</v>
      </c>
    </row>
    <row r="72" spans="2:10" ht="7.5" customHeight="1" thickBot="1" x14ac:dyDescent="0.3">
      <c r="B72" s="9"/>
      <c r="C72" s="9"/>
      <c r="D72" s="9"/>
      <c r="E72" s="9"/>
      <c r="F72" s="9"/>
      <c r="G72" s="9"/>
      <c r="H72" s="9"/>
      <c r="I72" s="9"/>
      <c r="J72" s="9"/>
    </row>
    <row r="73" spans="2:10" ht="4.5" customHeight="1" thickBot="1" x14ac:dyDescent="0.3">
      <c r="B73" s="17"/>
      <c r="C73" s="17"/>
      <c r="D73" s="17"/>
      <c r="E73" s="17"/>
      <c r="F73" s="17"/>
      <c r="G73" s="17"/>
      <c r="H73" s="17"/>
      <c r="I73" s="17"/>
      <c r="J73" s="17"/>
    </row>
  </sheetData>
  <mergeCells count="5">
    <mergeCell ref="B2:J2"/>
    <mergeCell ref="B26:J26"/>
    <mergeCell ref="B40:J40"/>
    <mergeCell ref="B57:J57"/>
    <mergeCell ref="B67:J67"/>
  </mergeCells>
  <dataValidations count="1">
    <dataValidation type="list" allowBlank="1" showInputMessage="1" showErrorMessage="1" prompt="Select the month of the capital outlay from the list" sqref="I19">
      <formula1>$M$17:$M$20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Agenda</vt:lpstr>
      <vt:lpstr>Setup</vt:lpstr>
      <vt:lpstr>CapExp</vt:lpstr>
      <vt:lpstr>CBMin</vt:lpstr>
      <vt:lpstr>Collect0</vt:lpstr>
      <vt:lpstr>Collect1</vt:lpstr>
      <vt:lpstr>Collect2</vt:lpstr>
      <vt:lpstr>Dividend</vt:lpstr>
      <vt:lpstr>Agenda!Print_Area</vt:lpstr>
      <vt:lpstr>RMCost</vt:lpstr>
      <vt:lpstr>RMPmt1</vt:lpstr>
      <vt:lpstr>RMPmt2</vt:lpstr>
      <vt:lpstr>Sales</vt:lpstr>
      <vt:lpstr>Wages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</dc:creator>
  <cp:lastModifiedBy>D Hawley</cp:lastModifiedBy>
  <cp:lastPrinted>2013-09-04T15:02:59Z</cp:lastPrinted>
  <dcterms:created xsi:type="dcterms:W3CDTF">2009-09-13T17:35:08Z</dcterms:created>
  <dcterms:modified xsi:type="dcterms:W3CDTF">2013-09-15T21:09:52Z</dcterms:modified>
</cp:coreProperties>
</file>